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<sst xmlns="http://schemas.openxmlformats.org/spreadsheetml/2006/main" count="74" uniqueCount="69">
  <si>
    <t xml:space="preserve">ПРИХОДИ И ПРИМАЊА </t>
  </si>
  <si>
    <t>РАСХОДИ И ИЗДАЦИ</t>
  </si>
  <si>
    <t>Економ. класификација</t>
  </si>
  <si>
    <t>Опис</t>
  </si>
  <si>
    <t>Износ планираних прихода и примања</t>
  </si>
  <si>
    <t>Приходи и примања из буџета</t>
  </si>
  <si>
    <t>Из осталих извора</t>
  </si>
  <si>
    <t>Републике</t>
  </si>
  <si>
    <t>Општине / 
града</t>
  </si>
  <si>
    <t>РФЗО</t>
  </si>
  <si>
    <t>Камате</t>
  </si>
  <si>
    <t>Споредне продаје добара и услуга које врше државне нетржишне јединице</t>
  </si>
  <si>
    <t>Мешовити и неодређени приходи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</si>
  <si>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</si>
  <si>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</si>
  <si>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</si>
  <si>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</si>
  <si>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залиха производње</t>
  </si>
  <si>
    <t xml:space="preserve">УКУПНИ ПРИХОДИ И ПРИМАЊА </t>
  </si>
  <si>
    <t>Износ извршених расхода и издатака</t>
  </si>
  <si>
    <t>Износ планираних расхода и издатака</t>
  </si>
  <si>
    <t>Расходи и издаци на терет буџета</t>
  </si>
  <si>
    <t xml:space="preserve">Републике 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</si>
  <si>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</si>
  <si>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</si>
  <si>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</si>
  <si>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</si>
  <si>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Исплата накнада за време одсуствовања с посла на терет фондова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</si>
  <si>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</si>
  <si>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</si>
  <si>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</si>
  <si>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</si>
  <si>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</si>
  <si>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</si>
  <si>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</si>
  <si>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</si>
  <si>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</si>
  <si>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</si>
  <si>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службених путовања у земљи</t>
  </si>
  <si>
    <t>Трошкови службених путовања у иностранство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</si>
  <si>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</si>
  <si>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</si>
  <si>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</si>
  <si>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</si>
  <si>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</si>
  <si>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</si>
  <si>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</si>
  <si>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</si>
  <si>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</si>
  <si>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Медицинске услуге</t>
  </si>
  <si>
    <t>Услуге очувања животне средине, науке и геодетске услуге</t>
  </si>
  <si>
    <t>Остале спец.услуге претрага регис.кошт.сржи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</si>
  <si>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</si>
  <si>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</si>
  <si>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</si>
  <si>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</si>
  <si>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</si>
  <si>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</si>
  <si>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</si>
  <si>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</si>
  <si>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Негативне курсне разлике</t>
  </si>
  <si>
    <t>Казне за кашњење</t>
  </si>
  <si>
    <t>Остали порези</t>
  </si>
  <si>
    <t>Обавезне таксе</t>
  </si>
  <si>
    <t>Административна опрема</t>
  </si>
  <si>
    <t>Медицинска и лабораторијска опрема</t>
  </si>
  <si>
    <t>Залихе готових производа</t>
  </si>
  <si>
    <t>УКУПНИ РАСХОДИ И ИЗДАЦИ</t>
  </si>
  <si>
    <t xml:space="preserve"> ФИНАНСИЈСКI  ПЛАНА ЗА 2017. ГОДИНУ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</si>
</sst>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43" fontId="2" fillId="0" borderId="0" xfId="42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2" fillId="0" borderId="10" xfId="42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3" fontId="2" fillId="0" borderId="10" xfId="0" applyNumberFormat="1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>
      <alignment vertical="center" wrapText="1"/>
    </xf>
    <xf numFmtId="43" fontId="2" fillId="0" borderId="10" xfId="42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43" fontId="2" fillId="0" borderId="0" xfId="42" applyNumberFormat="1" applyFont="1" applyFill="1" applyBorder="1" applyAlignment="1">
      <alignment wrapText="1"/>
    </xf>
    <xf numFmtId="43" fontId="2" fillId="0" borderId="0" xfId="0" applyNumberFormat="1" applyFont="1" applyFill="1" applyBorder="1" applyAlignment="1">
      <alignment wrapText="1"/>
    </xf>
    <xf numFmtId="43" fontId="2" fillId="0" borderId="0" xfId="42" applyNumberFormat="1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43" fontId="3" fillId="0" borderId="10" xfId="0" applyNumberFormat="1" applyFont="1" applyFill="1" applyBorder="1" applyAlignment="1">
      <alignment vertical="center" wrapText="1"/>
    </xf>
    <xf numFmtId="43" fontId="3" fillId="0" borderId="10" xfId="0" applyNumberFormat="1" applyFont="1" applyFill="1" applyBorder="1" applyAlignment="1">
      <alignment wrapText="1"/>
    </xf>
    <xf numFmtId="43" fontId="2" fillId="0" borderId="10" xfId="0" applyNumberFormat="1" applyFont="1" applyFill="1" applyBorder="1" applyAlignment="1">
      <alignment/>
    </xf>
    <xf numFmtId="43" fontId="2" fillId="0" borderId="10" xfId="42" applyNumberFormat="1" applyFont="1" applyFill="1" applyBorder="1" applyAlignment="1" applyProtection="1">
      <alignment wrapText="1"/>
      <protection locked="0"/>
    </xf>
    <xf numFmtId="43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43" fontId="3" fillId="0" borderId="10" xfId="0" applyNumberFormat="1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G90"/>
  <sheetViews>
    <sheetView tabSelected="1" zoomScalePageLayoutView="0" workbookViewId="0" topLeftCell="A1">
      <selection activeCell="B94" sqref="B94"/>
    </sheetView>
  </sheetViews>
  <sheetFormatPr defaultColWidth="9.140625" defaultRowHeight="15"/>
  <cols>
    <col min="1" max="1" width="8.421875" style="4" customWidth="1"/>
    <col min="2" max="2" width="36.8515625" style="4" customWidth="1"/>
    <col min="3" max="3" width="14.28125" style="2" bestFit="1" customWidth="1"/>
    <col min="4" max="4" width="12.57421875" style="3" customWidth="1"/>
    <col min="5" max="5" width="11.00390625" style="3" customWidth="1"/>
    <col min="6" max="6" width="14.28125" style="3" bestFit="1" customWidth="1"/>
    <col min="7" max="7" width="15.57421875" style="3" bestFit="1" customWidth="1"/>
    <col min="8" max="16384" width="9.140625" style="4" customWidth="1"/>
  </cols>
  <sheetData>
    <row r="6" spans="1:3" ht="12.75">
      <c r="A6" s="1"/>
      <c r="B6" s="1"/>
      <c r="C6" s="2" t="s">
        <v>68</v>
      </c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3" ht="12.75">
      <c r="A10" s="1"/>
      <c r="B10" s="5" t="s">
        <v>0</v>
      </c>
      <c r="C10" s="2">
        <f>C26</f>
        <v>867730000</v>
      </c>
    </row>
    <row r="11" spans="1:3" ht="12.75">
      <c r="A11" s="1"/>
      <c r="B11" s="5" t="s">
        <v>1</v>
      </c>
      <c r="C11" s="2">
        <f>C88</f>
        <v>867730000</v>
      </c>
    </row>
    <row r="12" spans="1:2" ht="12.75">
      <c r="A12" s="1"/>
      <c r="B12" s="1"/>
    </row>
    <row r="13" spans="1:7" ht="12.75">
      <c r="A13" s="25" t="s">
        <v>2</v>
      </c>
      <c r="B13" s="25" t="s">
        <v>3</v>
      </c>
      <c r="C13" s="27" t="s">
        <v>4</v>
      </c>
      <c r="D13" s="30"/>
      <c r="E13" s="30"/>
      <c r="F13" s="30"/>
      <c r="G13" s="30"/>
    </row>
    <row r="14" spans="1:7" ht="12.75">
      <c r="A14" s="25"/>
      <c r="B14" s="29"/>
      <c r="C14" s="27"/>
      <c r="D14" s="30" t="s">
        <v>5</v>
      </c>
      <c r="E14" s="30"/>
      <c r="F14" s="30"/>
      <c r="G14" s="30" t="s">
        <v>6</v>
      </c>
    </row>
    <row r="15" spans="1:7" ht="25.5">
      <c r="A15" s="25"/>
      <c r="B15" s="29"/>
      <c r="C15" s="27"/>
      <c r="D15" s="6" t="s">
        <v>7</v>
      </c>
      <c r="E15" s="6" t="s">
        <v>8</v>
      </c>
      <c r="F15" s="6" t="s">
        <v>9</v>
      </c>
      <c r="G15" s="30"/>
    </row>
    <row r="16" spans="1:7" ht="12.75">
      <c r="A16" s="7">
        <v>2</v>
      </c>
      <c r="B16" s="7">
        <v>3</v>
      </c>
      <c r="C16" s="8"/>
      <c r="D16" s="9"/>
      <c r="E16" s="9"/>
      <c r="F16" s="9"/>
      <c r="G16" s="9"/>
    </row>
    <row r="17" spans="1:7" ht="12.75">
      <c r="A17" s="10">
        <v>741100</v>
      </c>
      <c r="B17" s="11" t="s">
        <v>10</v>
      </c>
      <c r="C17" s="8">
        <f>D17+E17+F17+G17</f>
        <v>100000</v>
      </c>
      <c r="D17" s="12"/>
      <c r="E17" s="12"/>
      <c r="F17" s="12"/>
      <c r="G17" s="12">
        <v>100000</v>
      </c>
    </row>
    <row r="18" spans="1:7" ht="25.5">
      <c r="A18" s="10">
        <v>742300</v>
      </c>
      <c r="B18" s="11" t="s">
        <v>11</v>
      </c>
      <c r="C18" s="8">
        <f>D18+E18+F18+G18</f>
        <v>530000000</v>
      </c>
      <c r="D18" s="12"/>
      <c r="E18" s="12"/>
      <c r="F18" s="12"/>
      <c r="G18" s="12">
        <v>530000000</v>
      </c>
    </row>
    <row r="19" spans="1:7" ht="12.75">
      <c r="A19" s="10">
        <v>745100</v>
      </c>
      <c r="B19" s="11" t="s">
        <v>12</v>
      </c>
      <c r="C19" s="8">
        <f aca="true" t="shared" si="0" ref="C19:C24">D19+E19+F19+G19</f>
        <v>300000</v>
      </c>
      <c r="D19" s="12"/>
      <c r="E19" s="12"/>
      <c r="F19" s="12"/>
      <c r="G19" s="8">
        <v>300000</v>
      </c>
    </row>
    <row r="20" spans="1:7" ht="25.5">
      <c r="A20" s="10">
        <v>772100</v>
      </c>
      <c r="B20" s="11" t="s">
        <v>13</v>
      </c>
      <c r="C20" s="8">
        <f t="shared" si="0"/>
        <v>1000000</v>
      </c>
      <c r="D20" s="12"/>
      <c r="E20" s="12"/>
      <c r="F20" s="12"/>
      <c r="G20" s="12">
        <v>1000000</v>
      </c>
    </row>
    <row r="21" spans="1:7" ht="25.5">
      <c r="A21" s="10">
        <v>781100</v>
      </c>
      <c r="B21" s="11" t="s">
        <v>14</v>
      </c>
      <c r="C21" s="8">
        <f t="shared" si="0"/>
        <v>179000000</v>
      </c>
      <c r="D21" s="12"/>
      <c r="E21" s="12"/>
      <c r="F21" s="8">
        <v>179000000</v>
      </c>
      <c r="G21" s="12"/>
    </row>
    <row r="22" spans="1:7" ht="12.75">
      <c r="A22" s="10">
        <v>791100</v>
      </c>
      <c r="B22" s="11" t="s">
        <v>15</v>
      </c>
      <c r="C22" s="8">
        <f t="shared" si="0"/>
        <v>15130000</v>
      </c>
      <c r="D22" s="8">
        <v>15130000</v>
      </c>
      <c r="E22" s="12"/>
      <c r="F22" s="12"/>
      <c r="G22" s="12"/>
    </row>
    <row r="23" spans="1:7" ht="12.75">
      <c r="A23" s="10">
        <v>811100</v>
      </c>
      <c r="B23" s="11" t="s">
        <v>16</v>
      </c>
      <c r="C23" s="8">
        <f t="shared" si="0"/>
        <v>200000</v>
      </c>
      <c r="D23" s="12"/>
      <c r="E23" s="12"/>
      <c r="F23" s="12"/>
      <c r="G23" s="8">
        <v>200000</v>
      </c>
    </row>
    <row r="24" spans="1:7" ht="12.75">
      <c r="A24" s="10">
        <v>822100</v>
      </c>
      <c r="B24" s="11" t="s">
        <v>17</v>
      </c>
      <c r="C24" s="8">
        <f t="shared" si="0"/>
        <v>142000000</v>
      </c>
      <c r="D24" s="12"/>
      <c r="E24" s="12"/>
      <c r="F24" s="12"/>
      <c r="G24" s="8">
        <v>142000000</v>
      </c>
    </row>
    <row r="25" spans="1:7" ht="12.75">
      <c r="A25" s="10"/>
      <c r="B25" s="11"/>
      <c r="C25" s="8"/>
      <c r="D25" s="12"/>
      <c r="E25" s="12"/>
      <c r="F25" s="12"/>
      <c r="G25" s="12"/>
    </row>
    <row r="26" spans="1:7" ht="12.75">
      <c r="A26" s="10"/>
      <c r="B26" s="13" t="s">
        <v>18</v>
      </c>
      <c r="C26" s="14">
        <f>SUM(C17:C24)</f>
        <v>867730000</v>
      </c>
      <c r="D26" s="9">
        <f>SUM(D17:D24)</f>
        <v>15130000</v>
      </c>
      <c r="E26" s="9">
        <f>SUM(E17:E24)</f>
        <v>0</v>
      </c>
      <c r="F26" s="9">
        <f>SUM(F17:F24)</f>
        <v>179000000</v>
      </c>
      <c r="G26" s="9">
        <f>SUM(G17:G24)</f>
        <v>673600000</v>
      </c>
    </row>
    <row r="27" spans="1:7" ht="12.75">
      <c r="A27" s="15"/>
      <c r="B27" s="5"/>
      <c r="C27" s="16"/>
      <c r="D27" s="17"/>
      <c r="E27" s="17"/>
      <c r="F27" s="17"/>
      <c r="G27" s="17"/>
    </row>
    <row r="28" spans="1:7" ht="12.75">
      <c r="A28" s="15"/>
      <c r="B28" s="5"/>
      <c r="C28" s="16"/>
      <c r="D28" s="17"/>
      <c r="E28" s="17"/>
      <c r="F28" s="17"/>
      <c r="G28" s="17"/>
    </row>
    <row r="29" spans="1:7" ht="12.75">
      <c r="A29" s="15"/>
      <c r="B29" s="5"/>
      <c r="C29" s="16"/>
      <c r="D29" s="17"/>
      <c r="E29" s="17"/>
      <c r="F29" s="17"/>
      <c r="G29" s="17"/>
    </row>
    <row r="30" spans="1:7" ht="12.75">
      <c r="A30" s="15"/>
      <c r="B30" s="5"/>
      <c r="C30" s="16"/>
      <c r="D30" s="17"/>
      <c r="E30" s="17"/>
      <c r="F30" s="17"/>
      <c r="G30" s="17"/>
    </row>
    <row r="31" spans="1:7" ht="12.75">
      <c r="A31" s="15"/>
      <c r="B31" s="5"/>
      <c r="C31" s="16"/>
      <c r="D31" s="17"/>
      <c r="E31" s="17"/>
      <c r="F31" s="17"/>
      <c r="G31" s="17"/>
    </row>
    <row r="32" spans="1:7" ht="12.75">
      <c r="A32" s="15"/>
      <c r="B32" s="5"/>
      <c r="C32" s="16"/>
      <c r="D32" s="17"/>
      <c r="E32" s="17"/>
      <c r="F32" s="17"/>
      <c r="G32" s="17"/>
    </row>
    <row r="33" spans="1:7" ht="12.75">
      <c r="A33" s="15"/>
      <c r="B33" s="5"/>
      <c r="C33" s="16"/>
      <c r="D33" s="17"/>
      <c r="E33" s="17"/>
      <c r="F33" s="17"/>
      <c r="G33" s="17"/>
    </row>
    <row r="34" spans="1:7" ht="12.75">
      <c r="A34" s="15"/>
      <c r="B34" s="5"/>
      <c r="C34" s="16"/>
      <c r="D34" s="17"/>
      <c r="E34" s="17"/>
      <c r="F34" s="17"/>
      <c r="G34" s="17"/>
    </row>
    <row r="35" spans="1:7" ht="12.75">
      <c r="A35" s="15"/>
      <c r="B35" s="5"/>
      <c r="C35" s="16"/>
      <c r="D35" s="17"/>
      <c r="E35" s="17"/>
      <c r="F35" s="17"/>
      <c r="G35" s="17"/>
    </row>
    <row r="36" spans="1:7" ht="12.75">
      <c r="A36" s="15"/>
      <c r="B36" s="5"/>
      <c r="C36" s="16"/>
      <c r="D36" s="17"/>
      <c r="E36" s="17"/>
      <c r="F36" s="17"/>
      <c r="G36" s="17"/>
    </row>
    <row r="37" spans="1:7" ht="12.75">
      <c r="A37" s="1"/>
      <c r="B37" s="1"/>
      <c r="D37" s="18"/>
      <c r="E37" s="18"/>
      <c r="F37" s="18"/>
      <c r="G37" s="19"/>
    </row>
    <row r="38" spans="1:7" ht="12.75">
      <c r="A38" s="1"/>
      <c r="B38" s="1"/>
      <c r="D38" s="18"/>
      <c r="E38" s="18"/>
      <c r="F38" s="18"/>
      <c r="G38" s="19"/>
    </row>
    <row r="39" spans="1:7" ht="12.75">
      <c r="A39" s="1"/>
      <c r="B39" s="1"/>
      <c r="D39" s="18"/>
      <c r="E39" s="18"/>
      <c r="F39" s="18"/>
      <c r="G39" s="19"/>
    </row>
    <row r="40" spans="1:7" ht="12.75">
      <c r="A40" s="25" t="s">
        <v>2</v>
      </c>
      <c r="B40" s="25" t="s">
        <v>3</v>
      </c>
      <c r="C40" s="27" t="s">
        <v>19</v>
      </c>
      <c r="D40" s="28"/>
      <c r="E40" s="28"/>
      <c r="F40" s="28"/>
      <c r="G40" s="28"/>
    </row>
    <row r="41" spans="1:7" ht="12.75">
      <c r="A41" s="25"/>
      <c r="B41" s="26"/>
      <c r="C41" s="27" t="s">
        <v>20</v>
      </c>
      <c r="D41" s="27" t="s">
        <v>21</v>
      </c>
      <c r="E41" s="28"/>
      <c r="F41" s="28"/>
      <c r="G41" s="27" t="s">
        <v>6</v>
      </c>
    </row>
    <row r="42" spans="1:7" ht="25.5">
      <c r="A42" s="25"/>
      <c r="B42" s="26"/>
      <c r="C42" s="28"/>
      <c r="D42" s="20" t="s">
        <v>22</v>
      </c>
      <c r="E42" s="20" t="s">
        <v>8</v>
      </c>
      <c r="F42" s="20" t="s">
        <v>9</v>
      </c>
      <c r="G42" s="28"/>
    </row>
    <row r="43" spans="1:7" ht="12.75">
      <c r="A43" s="7">
        <v>2</v>
      </c>
      <c r="B43" s="7">
        <v>3</v>
      </c>
      <c r="C43" s="8"/>
      <c r="D43" s="21"/>
      <c r="E43" s="21"/>
      <c r="F43" s="21"/>
      <c r="G43" s="21"/>
    </row>
    <row r="44" spans="1:7" ht="12.75">
      <c r="A44" s="10">
        <v>411100</v>
      </c>
      <c r="B44" s="11" t="s">
        <v>23</v>
      </c>
      <c r="C44" s="8">
        <f>D44+E44+F44+G44</f>
        <v>271487920</v>
      </c>
      <c r="D44" s="12">
        <v>1512069</v>
      </c>
      <c r="E44" s="12"/>
      <c r="F44" s="22">
        <v>55696018</v>
      </c>
      <c r="G44" s="22">
        <v>214279833</v>
      </c>
    </row>
    <row r="45" spans="1:7" ht="25.5">
      <c r="A45" s="10">
        <v>412100</v>
      </c>
      <c r="B45" s="11" t="s">
        <v>24</v>
      </c>
      <c r="C45" s="8">
        <f aca="true" t="shared" si="1" ref="C45:C87">D45+E45+F45+G45</f>
        <v>32518060</v>
      </c>
      <c r="D45" s="12">
        <v>181928</v>
      </c>
      <c r="E45" s="12"/>
      <c r="F45" s="22">
        <v>6670944</v>
      </c>
      <c r="G45" s="22">
        <v>25665188</v>
      </c>
    </row>
    <row r="46" spans="1:7" ht="12.75">
      <c r="A46" s="10">
        <v>412200</v>
      </c>
      <c r="B46" s="11" t="s">
        <v>25</v>
      </c>
      <c r="C46" s="8">
        <f t="shared" si="1"/>
        <v>14221900</v>
      </c>
      <c r="D46" s="12">
        <v>78078</v>
      </c>
      <c r="E46" s="12"/>
      <c r="F46" s="22">
        <v>2917870</v>
      </c>
      <c r="G46" s="22">
        <v>11225952</v>
      </c>
    </row>
    <row r="47" spans="1:7" ht="12.75">
      <c r="A47" s="10">
        <v>412300</v>
      </c>
      <c r="B47" s="11" t="s">
        <v>26</v>
      </c>
      <c r="C47" s="8">
        <f t="shared" si="1"/>
        <v>2188630</v>
      </c>
      <c r="D47" s="12">
        <v>11370</v>
      </c>
      <c r="E47" s="12"/>
      <c r="F47" s="22">
        <v>449169</v>
      </c>
      <c r="G47" s="22">
        <v>1728091</v>
      </c>
    </row>
    <row r="48" spans="1:7" ht="25.5">
      <c r="A48" s="10">
        <v>414100</v>
      </c>
      <c r="B48" s="11" t="s">
        <v>27</v>
      </c>
      <c r="C48" s="8">
        <f t="shared" si="1"/>
        <v>1000000</v>
      </c>
      <c r="D48" s="12"/>
      <c r="E48" s="12"/>
      <c r="F48" s="22">
        <v>206300</v>
      </c>
      <c r="G48" s="22">
        <v>793700</v>
      </c>
    </row>
    <row r="49" spans="1:7" ht="12.75">
      <c r="A49" s="10">
        <v>414300</v>
      </c>
      <c r="B49" s="11" t="s">
        <v>28</v>
      </c>
      <c r="C49" s="8">
        <f t="shared" si="1"/>
        <v>1680000</v>
      </c>
      <c r="D49" s="12"/>
      <c r="E49" s="12"/>
      <c r="F49" s="22">
        <v>346584</v>
      </c>
      <c r="G49" s="22">
        <v>1333416</v>
      </c>
    </row>
    <row r="50" spans="1:7" ht="38.25">
      <c r="A50" s="10">
        <v>414400</v>
      </c>
      <c r="B50" s="11" t="s">
        <v>29</v>
      </c>
      <c r="C50" s="8">
        <f t="shared" si="1"/>
        <v>80500</v>
      </c>
      <c r="D50" s="12"/>
      <c r="E50" s="12"/>
      <c r="F50" s="22">
        <v>16607</v>
      </c>
      <c r="G50" s="22">
        <v>63893</v>
      </c>
    </row>
    <row r="51" spans="1:7" ht="12.75">
      <c r="A51" s="10">
        <v>415100</v>
      </c>
      <c r="B51" s="11" t="s">
        <v>30</v>
      </c>
      <c r="C51" s="8">
        <f t="shared" si="1"/>
        <v>13000000</v>
      </c>
      <c r="D51" s="12"/>
      <c r="E51" s="12"/>
      <c r="F51" s="22">
        <v>2681900</v>
      </c>
      <c r="G51" s="22">
        <v>10318100</v>
      </c>
    </row>
    <row r="52" spans="1:7" ht="25.5">
      <c r="A52" s="10">
        <v>416100</v>
      </c>
      <c r="B52" s="11" t="s">
        <v>31</v>
      </c>
      <c r="C52" s="8">
        <f t="shared" si="1"/>
        <v>3200000</v>
      </c>
      <c r="D52" s="12"/>
      <c r="E52" s="12"/>
      <c r="F52" s="22">
        <v>660160</v>
      </c>
      <c r="G52" s="22">
        <v>2539840</v>
      </c>
    </row>
    <row r="53" spans="1:7" ht="25.5">
      <c r="A53" s="10">
        <v>421100</v>
      </c>
      <c r="B53" s="11" t="s">
        <v>32</v>
      </c>
      <c r="C53" s="8">
        <f t="shared" si="1"/>
        <v>1200000</v>
      </c>
      <c r="D53" s="12"/>
      <c r="E53" s="12"/>
      <c r="F53" s="22">
        <v>247560</v>
      </c>
      <c r="G53" s="22">
        <v>952440</v>
      </c>
    </row>
    <row r="54" spans="1:7" ht="12.75">
      <c r="A54" s="10">
        <v>421200</v>
      </c>
      <c r="B54" s="11" t="s">
        <v>33</v>
      </c>
      <c r="C54" s="8">
        <f t="shared" si="1"/>
        <v>11664000</v>
      </c>
      <c r="D54" s="12"/>
      <c r="E54" s="12"/>
      <c r="F54" s="22">
        <v>2406283</v>
      </c>
      <c r="G54" s="22">
        <v>9257717</v>
      </c>
    </row>
    <row r="55" spans="1:7" ht="12.75">
      <c r="A55" s="10">
        <v>421300</v>
      </c>
      <c r="B55" s="11" t="s">
        <v>34</v>
      </c>
      <c r="C55" s="8">
        <f t="shared" si="1"/>
        <v>1944000</v>
      </c>
      <c r="D55" s="12"/>
      <c r="E55" s="12"/>
      <c r="F55" s="22">
        <v>401047</v>
      </c>
      <c r="G55" s="22">
        <v>1542953</v>
      </c>
    </row>
    <row r="56" spans="1:7" ht="12.75">
      <c r="A56" s="10">
        <v>421400</v>
      </c>
      <c r="B56" s="11" t="s">
        <v>35</v>
      </c>
      <c r="C56" s="8">
        <f t="shared" si="1"/>
        <v>4095765</v>
      </c>
      <c r="D56" s="12">
        <f>1642500+28629</f>
        <v>1671129</v>
      </c>
      <c r="E56" s="12"/>
      <c r="F56" s="22">
        <v>500202</v>
      </c>
      <c r="G56" s="22">
        <v>1924434</v>
      </c>
    </row>
    <row r="57" spans="1:7" ht="12.75">
      <c r="A57" s="10">
        <v>421500</v>
      </c>
      <c r="B57" s="11" t="s">
        <v>36</v>
      </c>
      <c r="C57" s="8">
        <f t="shared" si="1"/>
        <v>1458000</v>
      </c>
      <c r="D57" s="12"/>
      <c r="E57" s="12"/>
      <c r="F57" s="22">
        <v>300785</v>
      </c>
      <c r="G57" s="22">
        <v>1157215</v>
      </c>
    </row>
    <row r="58" spans="1:7" ht="12.75">
      <c r="A58" s="10">
        <v>421600</v>
      </c>
      <c r="B58" s="11" t="s">
        <v>37</v>
      </c>
      <c r="C58" s="8">
        <f t="shared" si="1"/>
        <v>340200</v>
      </c>
      <c r="D58" s="12"/>
      <c r="E58" s="12"/>
      <c r="F58" s="22"/>
      <c r="G58" s="22">
        <v>340200</v>
      </c>
    </row>
    <row r="59" spans="1:7" ht="12.75">
      <c r="A59" s="10">
        <v>422100</v>
      </c>
      <c r="B59" s="11" t="s">
        <v>38</v>
      </c>
      <c r="C59" s="8">
        <f t="shared" si="1"/>
        <v>9000000</v>
      </c>
      <c r="D59" s="12"/>
      <c r="E59" s="12"/>
      <c r="F59" s="22">
        <v>1856700</v>
      </c>
      <c r="G59" s="22">
        <v>7143300</v>
      </c>
    </row>
    <row r="60" spans="1:7" ht="25.5">
      <c r="A60" s="10">
        <v>422200</v>
      </c>
      <c r="B60" s="11" t="s">
        <v>39</v>
      </c>
      <c r="C60" s="8">
        <f t="shared" si="1"/>
        <v>500000</v>
      </c>
      <c r="D60" s="12"/>
      <c r="E60" s="12"/>
      <c r="F60" s="22">
        <v>103150</v>
      </c>
      <c r="G60" s="22">
        <v>396850</v>
      </c>
    </row>
    <row r="61" spans="1:7" ht="12.75">
      <c r="A61" s="10">
        <v>422900</v>
      </c>
      <c r="B61" s="11" t="s">
        <v>40</v>
      </c>
      <c r="C61" s="8">
        <f t="shared" si="1"/>
        <v>612360</v>
      </c>
      <c r="D61" s="12">
        <f>140000</f>
        <v>140000</v>
      </c>
      <c r="E61" s="12"/>
      <c r="F61" s="22">
        <v>97448</v>
      </c>
      <c r="G61" s="22">
        <v>374912</v>
      </c>
    </row>
    <row r="62" spans="1:7" ht="12.75">
      <c r="A62" s="10">
        <v>423100</v>
      </c>
      <c r="B62" s="11" t="s">
        <v>41</v>
      </c>
      <c r="C62" s="8">
        <f t="shared" si="1"/>
        <v>600000</v>
      </c>
      <c r="D62" s="12"/>
      <c r="E62" s="12"/>
      <c r="F62" s="22">
        <v>123780</v>
      </c>
      <c r="G62" s="22">
        <v>476220</v>
      </c>
    </row>
    <row r="63" spans="1:7" ht="12.75">
      <c r="A63" s="10">
        <v>423200</v>
      </c>
      <c r="B63" s="11" t="s">
        <v>42</v>
      </c>
      <c r="C63" s="8">
        <f t="shared" si="1"/>
        <v>793800</v>
      </c>
      <c r="D63" s="12">
        <f>500000</f>
        <v>500000</v>
      </c>
      <c r="E63" s="12"/>
      <c r="F63" s="22">
        <v>60610</v>
      </c>
      <c r="G63" s="22">
        <v>233190</v>
      </c>
    </row>
    <row r="64" spans="1:7" ht="25.5">
      <c r="A64" s="10">
        <v>423300</v>
      </c>
      <c r="B64" s="11" t="s">
        <v>43</v>
      </c>
      <c r="C64" s="8">
        <f t="shared" si="1"/>
        <v>1336500</v>
      </c>
      <c r="D64" s="12">
        <f>450000</f>
        <v>450000</v>
      </c>
      <c r="E64" s="12"/>
      <c r="F64" s="22">
        <v>182885</v>
      </c>
      <c r="G64" s="22">
        <v>703615</v>
      </c>
    </row>
    <row r="65" spans="1:7" ht="12.75">
      <c r="A65" s="10">
        <v>423400</v>
      </c>
      <c r="B65" s="11" t="s">
        <v>44</v>
      </c>
      <c r="C65" s="8">
        <f t="shared" si="1"/>
        <v>277020</v>
      </c>
      <c r="D65" s="12"/>
      <c r="E65" s="12"/>
      <c r="F65" s="22">
        <v>57149</v>
      </c>
      <c r="G65" s="22">
        <v>219871</v>
      </c>
    </row>
    <row r="66" spans="1:7" ht="12.75">
      <c r="A66" s="10">
        <v>423500</v>
      </c>
      <c r="B66" s="11" t="s">
        <v>45</v>
      </c>
      <c r="C66" s="8">
        <f t="shared" si="1"/>
        <v>3700000</v>
      </c>
      <c r="D66" s="12"/>
      <c r="E66" s="12"/>
      <c r="F66" s="22">
        <v>763310</v>
      </c>
      <c r="G66" s="22">
        <v>2936690</v>
      </c>
    </row>
    <row r="67" spans="1:7" ht="12.75">
      <c r="A67" s="10">
        <v>423600</v>
      </c>
      <c r="B67" s="11" t="s">
        <v>46</v>
      </c>
      <c r="C67" s="8">
        <f t="shared" si="1"/>
        <v>300000</v>
      </c>
      <c r="D67" s="12">
        <v>300000</v>
      </c>
      <c r="E67" s="12"/>
      <c r="F67" s="22">
        <v>0</v>
      </c>
      <c r="G67" s="22">
        <v>0</v>
      </c>
    </row>
    <row r="68" spans="1:7" ht="12.75">
      <c r="A68" s="10">
        <v>423700</v>
      </c>
      <c r="B68" s="11" t="s">
        <v>47</v>
      </c>
      <c r="C68" s="8">
        <f t="shared" si="1"/>
        <v>194400</v>
      </c>
      <c r="D68" s="12"/>
      <c r="E68" s="12"/>
      <c r="F68" s="22"/>
      <c r="G68" s="22">
        <v>194400</v>
      </c>
    </row>
    <row r="69" spans="1:7" ht="12.75">
      <c r="A69" s="10">
        <v>423900</v>
      </c>
      <c r="B69" s="11" t="s">
        <v>48</v>
      </c>
      <c r="C69" s="8">
        <f t="shared" si="1"/>
        <v>6531840</v>
      </c>
      <c r="D69" s="12"/>
      <c r="E69" s="12"/>
      <c r="F69" s="22">
        <v>1347519</v>
      </c>
      <c r="G69" s="22">
        <v>5184321</v>
      </c>
    </row>
    <row r="70" spans="1:7" ht="12.75">
      <c r="A70" s="10">
        <v>424300</v>
      </c>
      <c r="B70" s="11" t="s">
        <v>49</v>
      </c>
      <c r="C70" s="8">
        <f t="shared" si="1"/>
        <v>300000</v>
      </c>
      <c r="D70" s="12">
        <v>300000</v>
      </c>
      <c r="E70" s="12"/>
      <c r="F70" s="22">
        <v>0</v>
      </c>
      <c r="G70" s="22">
        <v>0</v>
      </c>
    </row>
    <row r="71" spans="1:7" ht="25.5">
      <c r="A71" s="10">
        <v>424600</v>
      </c>
      <c r="B71" s="11" t="s">
        <v>50</v>
      </c>
      <c r="C71" s="8">
        <f t="shared" si="1"/>
        <v>194400</v>
      </c>
      <c r="D71" s="12"/>
      <c r="E71" s="12"/>
      <c r="F71" s="22">
        <v>40105</v>
      </c>
      <c r="G71" s="22">
        <v>154295</v>
      </c>
    </row>
    <row r="72" spans="1:7" ht="25.5">
      <c r="A72" s="10">
        <v>424900</v>
      </c>
      <c r="B72" s="11" t="s">
        <v>51</v>
      </c>
      <c r="C72" s="8">
        <f>D72+E72+F72+G72</f>
        <v>36516166</v>
      </c>
      <c r="D72" s="12">
        <f>6794000+509500+984006+300000</f>
        <v>8587506</v>
      </c>
      <c r="E72" s="12"/>
      <c r="F72" s="23">
        <v>20000000</v>
      </c>
      <c r="G72" s="24">
        <v>7928660</v>
      </c>
    </row>
    <row r="73" spans="1:7" ht="25.5">
      <c r="A73" s="10">
        <v>425100</v>
      </c>
      <c r="B73" s="11" t="s">
        <v>52</v>
      </c>
      <c r="C73" s="8">
        <f t="shared" si="1"/>
        <v>97200</v>
      </c>
      <c r="D73" s="12"/>
      <c r="E73" s="12"/>
      <c r="F73" s="22">
        <v>20052</v>
      </c>
      <c r="G73" s="22">
        <v>77148</v>
      </c>
    </row>
    <row r="74" spans="1:7" ht="12.75">
      <c r="A74" s="10">
        <v>425200</v>
      </c>
      <c r="B74" s="11" t="s">
        <v>53</v>
      </c>
      <c r="C74" s="8">
        <f t="shared" si="1"/>
        <v>19772800</v>
      </c>
      <c r="D74" s="12"/>
      <c r="E74" s="12"/>
      <c r="F74" s="22">
        <v>4079129</v>
      </c>
      <c r="G74" s="22">
        <v>15693671</v>
      </c>
    </row>
    <row r="75" spans="1:7" ht="12.75">
      <c r="A75" s="10">
        <v>426100</v>
      </c>
      <c r="B75" s="11" t="s">
        <v>54</v>
      </c>
      <c r="C75" s="8">
        <f t="shared" si="1"/>
        <v>4041751</v>
      </c>
      <c r="D75" s="12">
        <f>115014</f>
        <v>115014</v>
      </c>
      <c r="E75" s="12"/>
      <c r="F75" s="22">
        <v>810086</v>
      </c>
      <c r="G75" s="22">
        <v>3116651</v>
      </c>
    </row>
    <row r="76" spans="1:7" ht="25.5">
      <c r="A76" s="10">
        <v>426300</v>
      </c>
      <c r="B76" s="11" t="s">
        <v>55</v>
      </c>
      <c r="C76" s="8">
        <f t="shared" si="1"/>
        <v>735804</v>
      </c>
      <c r="D76" s="12"/>
      <c r="E76" s="12"/>
      <c r="F76" s="22">
        <v>151797</v>
      </c>
      <c r="G76" s="22">
        <v>584007</v>
      </c>
    </row>
    <row r="77" spans="1:7" ht="12.75">
      <c r="A77" s="10">
        <v>426400</v>
      </c>
      <c r="B77" s="11" t="s">
        <v>56</v>
      </c>
      <c r="C77" s="8">
        <f t="shared" si="1"/>
        <v>9720000</v>
      </c>
      <c r="D77" s="12"/>
      <c r="E77" s="12"/>
      <c r="F77" s="22">
        <v>2005236</v>
      </c>
      <c r="G77" s="22">
        <v>7714764</v>
      </c>
    </row>
    <row r="78" spans="1:7" ht="12.75">
      <c r="A78" s="10">
        <v>426700</v>
      </c>
      <c r="B78" s="11" t="s">
        <v>57</v>
      </c>
      <c r="C78" s="8">
        <f t="shared" si="1"/>
        <v>348295893</v>
      </c>
      <c r="D78" s="12">
        <f>600000+682906</f>
        <v>1282906</v>
      </c>
      <c r="E78" s="12"/>
      <c r="F78" s="22">
        <v>71596261</v>
      </c>
      <c r="G78" s="22">
        <v>275416726</v>
      </c>
    </row>
    <row r="79" spans="1:7" ht="25.5">
      <c r="A79" s="10">
        <v>426800</v>
      </c>
      <c r="B79" s="11" t="s">
        <v>58</v>
      </c>
      <c r="C79" s="8">
        <f t="shared" si="1"/>
        <v>7445520</v>
      </c>
      <c r="D79" s="12"/>
      <c r="E79" s="12"/>
      <c r="F79" s="22">
        <v>1536011</v>
      </c>
      <c r="G79" s="22">
        <v>5909509</v>
      </c>
    </row>
    <row r="80" spans="1:7" ht="12.75">
      <c r="A80" s="10">
        <v>426900</v>
      </c>
      <c r="B80" s="11" t="s">
        <v>59</v>
      </c>
      <c r="C80" s="8">
        <f t="shared" si="1"/>
        <v>3234816</v>
      </c>
      <c r="D80" s="12"/>
      <c r="E80" s="12"/>
      <c r="F80" s="22">
        <v>667343</v>
      </c>
      <c r="G80" s="22">
        <v>2567473</v>
      </c>
    </row>
    <row r="81" spans="1:7" ht="12.75">
      <c r="A81" s="10">
        <v>444100</v>
      </c>
      <c r="B81" s="11" t="s">
        <v>60</v>
      </c>
      <c r="C81" s="8">
        <f t="shared" si="1"/>
        <v>150000</v>
      </c>
      <c r="D81" s="12"/>
      <c r="E81" s="12"/>
      <c r="F81" s="8"/>
      <c r="G81" s="8">
        <v>150000</v>
      </c>
    </row>
    <row r="82" spans="1:7" ht="12.75">
      <c r="A82" s="10">
        <v>444200</v>
      </c>
      <c r="B82" s="11" t="s">
        <v>61</v>
      </c>
      <c r="C82" s="8">
        <f t="shared" si="1"/>
        <v>30000000</v>
      </c>
      <c r="D82" s="12"/>
      <c r="E82" s="12"/>
      <c r="F82" s="8"/>
      <c r="G82" s="8">
        <v>30000000</v>
      </c>
    </row>
    <row r="83" spans="1:7" ht="12.75">
      <c r="A83" s="10">
        <v>482100</v>
      </c>
      <c r="B83" s="11" t="s">
        <v>62</v>
      </c>
      <c r="C83" s="8">
        <f t="shared" si="1"/>
        <v>50000</v>
      </c>
      <c r="D83" s="12"/>
      <c r="E83" s="12"/>
      <c r="F83" s="8"/>
      <c r="G83" s="8">
        <v>50000</v>
      </c>
    </row>
    <row r="84" spans="1:7" ht="12.75">
      <c r="A84" s="10">
        <v>482200</v>
      </c>
      <c r="B84" s="11" t="s">
        <v>63</v>
      </c>
      <c r="C84" s="8">
        <f t="shared" si="1"/>
        <v>4600000</v>
      </c>
      <c r="D84" s="12"/>
      <c r="E84" s="12"/>
      <c r="F84" s="8"/>
      <c r="G84" s="8">
        <v>4600000</v>
      </c>
    </row>
    <row r="85" spans="1:7" ht="12.75">
      <c r="A85" s="10">
        <v>512200</v>
      </c>
      <c r="B85" s="11" t="s">
        <v>64</v>
      </c>
      <c r="C85" s="8">
        <f t="shared" si="1"/>
        <v>5755455</v>
      </c>
      <c r="D85" s="12"/>
      <c r="E85" s="12"/>
      <c r="F85" s="8"/>
      <c r="G85" s="8">
        <v>5755455</v>
      </c>
    </row>
    <row r="86" spans="1:7" ht="12.75">
      <c r="A86" s="10">
        <v>512500</v>
      </c>
      <c r="B86" s="11" t="s">
        <v>65</v>
      </c>
      <c r="C86" s="8">
        <f t="shared" si="1"/>
        <v>2000000</v>
      </c>
      <c r="D86" s="12"/>
      <c r="E86" s="12"/>
      <c r="F86" s="8"/>
      <c r="G86" s="8">
        <v>2000000</v>
      </c>
    </row>
    <row r="87" spans="1:7" ht="12.75">
      <c r="A87" s="10">
        <v>522300</v>
      </c>
      <c r="B87" s="11" t="s">
        <v>66</v>
      </c>
      <c r="C87" s="8">
        <f t="shared" si="1"/>
        <v>10895300</v>
      </c>
      <c r="D87" s="12"/>
      <c r="E87" s="12"/>
      <c r="F87" s="8"/>
      <c r="G87" s="8">
        <v>10895300</v>
      </c>
    </row>
    <row r="88" spans="1:7" ht="12.75">
      <c r="A88" s="10"/>
      <c r="B88" s="13" t="s">
        <v>67</v>
      </c>
      <c r="C88" s="8">
        <f>SUM(C44:C87)</f>
        <v>867730000</v>
      </c>
      <c r="D88" s="8">
        <f>SUM(D44:D87)</f>
        <v>15130000</v>
      </c>
      <c r="E88" s="8">
        <f>SUM(E44:E87)</f>
        <v>0</v>
      </c>
      <c r="F88" s="8">
        <f>SUM(F44:F87)</f>
        <v>179000000</v>
      </c>
      <c r="G88" s="8">
        <f>SUM(G44:G87)</f>
        <v>673600000</v>
      </c>
    </row>
    <row r="89" spans="4:7" ht="12.75">
      <c r="D89" s="2"/>
      <c r="E89" s="2"/>
      <c r="F89" s="2"/>
      <c r="G89" s="2"/>
    </row>
    <row r="90" spans="4:7" ht="12.75">
      <c r="D90" s="2"/>
      <c r="E90" s="2"/>
      <c r="F90" s="2"/>
      <c r="G90" s="2"/>
    </row>
  </sheetData>
  <sheetProtection/>
  <mergeCells count="12">
    <mergeCell ref="A13:A15"/>
    <mergeCell ref="B13:B15"/>
    <mergeCell ref="C13:C15"/>
    <mergeCell ref="D13:G13"/>
    <mergeCell ref="D14:F14"/>
    <mergeCell ref="G14:G15"/>
    <mergeCell ref="A40:A42"/>
    <mergeCell ref="B40:B42"/>
    <mergeCell ref="C40:G40"/>
    <mergeCell ref="C41:C42"/>
    <mergeCell ref="D41:F41"/>
    <mergeCell ref="G41:G42"/>
  </mergeCells>
  <dataValidations count="1">
    <dataValidation type="whole" allowBlank="1" showErrorMessage="1" errorTitle="Upozorenje" error="Niste uneli korektnu vrednost!&#10;Ponovite unos." sqref="D23:D36 G25:G36 D44:E87 D17:F20 G17:G18 D21:E21 G20:G22 E22:F36">
      <formula1>0</formula1>
      <formula2>999999999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Plan</cp:lastModifiedBy>
  <dcterms:created xsi:type="dcterms:W3CDTF">2017-03-27T10:23:36Z</dcterms:created>
  <dcterms:modified xsi:type="dcterms:W3CDTF">2017-03-27T11:02:09Z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