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8190" activeTab="2"/>
  </bookViews>
  <sheets>
    <sheet name="фин.план за 2018." sheetId="1" r:id="rId1"/>
    <sheet name="Sheet1" sheetId="2" r:id="rId2"/>
    <sheet name="ovo" sheetId="3" r:id="rId3"/>
  </sheets>
  <definedNames/>
  <calcPr fullCalcOnLoad="1"/>
</workbook>
</file>

<file path=xl/sharedStrings.xml><?xml version="1.0" encoding="utf-8"?>
<sst xmlns="http://schemas.openxmlformats.org/spreadsheetml/2006/main" count="298" uniqueCount="107">
  <si>
    <t xml:space="preserve"> ФИНАНСИЈСКI  ПЛАН ЗА 2018. ГОДИНУ</t>
  </si>
  <si>
    <t xml:space="preserve">ПРИХОДИ И ПРИМАЊА </t>
  </si>
  <si>
    <t>РАСХОДИ И ИЗДАЦИ</t>
  </si>
  <si>
    <t>Економ. класификација</t>
  </si>
  <si>
    <t>Опис</t>
  </si>
  <si>
    <t>Износ планираних прихода и примања</t>
  </si>
  <si>
    <t>Приходи и примања из буџета</t>
  </si>
  <si>
    <t>Из осталих извора</t>
  </si>
  <si>
    <t>Републике</t>
  </si>
  <si>
    <t>Општине / 
града</t>
  </si>
  <si>
    <t>РФЗО</t>
  </si>
  <si>
    <t>3=4+5+6+7</t>
  </si>
  <si>
    <t>Камате</t>
  </si>
  <si>
    <t>Споредне продаје добара и услуга које врше државне нетржишне јединице</t>
  </si>
  <si>
    <t>Мешовити и неодређени приходи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</si>
  <si>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</si>
  <si>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</si>
  <si>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буџетских корисника на истом нивоу-тужба РФЗО</t>
  </si>
  <si>
    <t>Приходи из буџета</t>
  </si>
  <si>
    <t>Примања од продаје непокретности</t>
  </si>
  <si>
    <t>Примања од продаје залиха производње</t>
  </si>
  <si>
    <t xml:space="preserve">УКУПНИ ПРИХОДИ И ПРИМАЊА </t>
  </si>
  <si>
    <t>Износ извршених расхода и издатака</t>
  </si>
  <si>
    <t>Износ планираних расхода и издатака</t>
  </si>
  <si>
    <t>Расходи и издаци на терет буџета</t>
  </si>
  <si>
    <t xml:space="preserve">Републике 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</si>
  <si>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</si>
  <si>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</si>
  <si>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</si>
  <si>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</si>
  <si>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Исплата накнада за време одсуствовања с посла на терет фондова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</si>
  <si>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</si>
  <si>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</si>
  <si>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</si>
  <si>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</si>
  <si>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</si>
  <si>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</si>
  <si>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</si>
  <si>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</si>
  <si>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</si>
  <si>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</si>
  <si>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службених путовања у земљи</t>
  </si>
  <si>
    <t>Трошкови службених путовања у иностранство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</si>
  <si>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</si>
  <si>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</si>
  <si>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</si>
  <si>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</si>
  <si>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</si>
  <si>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</si>
  <si>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</si>
  <si>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</si>
  <si>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</si>
  <si>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Медицинске услуге</t>
  </si>
  <si>
    <t>Услуге очувања животне средине, науке и геодетске услуге</t>
  </si>
  <si>
    <t>Остале спец.услуге претрага регис.кошт.сржи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</si>
  <si>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</si>
  <si>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</si>
  <si>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</si>
  <si>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</si>
  <si>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</si>
  <si>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</si>
  <si>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</si>
  <si>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</si>
  <si>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Негативне курсне разлике</t>
  </si>
  <si>
    <t>Казне за кашњење</t>
  </si>
  <si>
    <t>Остали порези</t>
  </si>
  <si>
    <t>Обавезне таксе</t>
  </si>
  <si>
    <t>Административна опрема</t>
  </si>
  <si>
    <t>Нематеријална имовина</t>
  </si>
  <si>
    <t>УКУПНИ РАСХОДИ И ИЗДАЦИ</t>
  </si>
  <si>
    <t>Директор немедицинских служби</t>
  </si>
  <si>
    <t>Р. Стевовић</t>
  </si>
  <si>
    <t>B.Д. Директор</t>
  </si>
  <si>
    <t>Др сц мед Г.Богдановић</t>
  </si>
  <si>
    <t>Приходи из буџета 2</t>
  </si>
  <si>
    <t>Медицински и лабораторијски материјали из ранијег периода</t>
  </si>
  <si>
    <t>Енергетске услуге-из ранијих година</t>
  </si>
  <si>
    <t>Комуналне услуге-из ранијих година</t>
  </si>
  <si>
    <t>Услуге комуникација-из ранијих година</t>
  </si>
  <si>
    <t>Трошкови осигурања-из ранијих година</t>
  </si>
  <si>
    <t>Услуге образовања и усавршавања запослених-из ранијих година</t>
  </si>
  <si>
    <t>Услуге информисања-из ранијих година</t>
  </si>
  <si>
    <t>Репрезентација-из ранијих година</t>
  </si>
  <si>
    <t>Остале опште услугеиз ранијих година</t>
  </si>
  <si>
    <t>Медицинске услуге-из ранијих година</t>
  </si>
  <si>
    <t>Услуге очувања животне средине, науке и геодетске услуге-из ранијих година</t>
  </si>
  <si>
    <t xml:space="preserve">Остале спец.услуге претрага регис.кошт.сржи-из ранијих година </t>
  </si>
  <si>
    <t>Остали трошкови транспорта-из ранијих година</t>
  </si>
  <si>
    <t>Текуће поправке и одржавање зграда и објеката-из ранијих година</t>
  </si>
  <si>
    <t>Текуће поправке и одржавање опреме-из ранијих година</t>
  </si>
  <si>
    <t>Административни материјал-из ранијих година</t>
  </si>
  <si>
    <t>аванси</t>
  </si>
  <si>
    <t>нефак</t>
  </si>
  <si>
    <t>коменз РРР</t>
  </si>
  <si>
    <t>разлика иде на 4232конто</t>
  </si>
  <si>
    <t>Компјутерске услуге-из ранијих година</t>
  </si>
  <si>
    <t>Трошкови службених путовања у земљи-из ранијих година</t>
  </si>
  <si>
    <t>Административна опрема-из ранијих година</t>
  </si>
  <si>
    <t>Материјали за образовање и усавршавање запослених-из ранијих година</t>
  </si>
  <si>
    <t>Материјали за саобраћај-из ранијих година</t>
  </si>
  <si>
    <t>Медицински и лабораторијски материјали из ранијих година</t>
  </si>
  <si>
    <t>Медицинска опрема-из ранијих година</t>
  </si>
  <si>
    <t>Издаци за залихе готових производа-из ранијих година</t>
  </si>
  <si>
    <t>Материјали за посебне намене-из ранијих година</t>
  </si>
  <si>
    <t>Материјали за одржавање хигијене и угоститељство-из ранијих година</t>
  </si>
  <si>
    <t>Приходи из буџета -раније године</t>
  </si>
  <si>
    <t>Приходи из буџета за 2018. годину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</si>
</sst>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3" fontId="1" fillId="0" borderId="0" xfId="42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3" fontId="1" fillId="0" borderId="10" xfId="42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43" fontId="1" fillId="0" borderId="10" xfId="42" applyNumberFormat="1" applyFont="1" applyFill="1" applyBorder="1" applyAlignment="1">
      <alignment/>
    </xf>
    <xf numFmtId="43" fontId="1" fillId="0" borderId="10" xfId="0" applyNumberFormat="1" applyFont="1" applyFill="1" applyBorder="1" applyAlignment="1" applyProtection="1">
      <alignment wrapText="1"/>
      <protection locked="0"/>
    </xf>
    <xf numFmtId="164" fontId="1" fillId="0" borderId="0" xfId="0" applyNumberFormat="1" applyFont="1" applyFill="1" applyBorder="1" applyAlignment="1" applyProtection="1">
      <alignment wrapText="1"/>
      <protection locked="0"/>
    </xf>
    <xf numFmtId="164" fontId="1" fillId="0" borderId="0" xfId="42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3" fontId="2" fillId="0" borderId="10" xfId="42" applyNumberFormat="1" applyFont="1" applyFill="1" applyBorder="1" applyAlignment="1">
      <alignment wrapText="1"/>
    </xf>
    <xf numFmtId="43" fontId="2" fillId="0" borderId="1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3" fontId="1" fillId="0" borderId="0" xfId="42" applyNumberFormat="1" applyFont="1" applyFill="1" applyBorder="1" applyAlignment="1">
      <alignment wrapText="1"/>
    </xf>
    <xf numFmtId="43" fontId="1" fillId="0" borderId="0" xfId="0" applyNumberFormat="1" applyFont="1" applyFill="1" applyBorder="1" applyAlignment="1">
      <alignment wrapText="1"/>
    </xf>
    <xf numFmtId="43" fontId="1" fillId="0" borderId="0" xfId="42" applyNumberFormat="1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 wrapText="1"/>
    </xf>
    <xf numFmtId="43" fontId="1" fillId="0" borderId="10" xfId="42" applyNumberFormat="1" applyFont="1" applyFill="1" applyBorder="1" applyAlignment="1" applyProtection="1">
      <alignment wrapText="1"/>
      <protection locked="0"/>
    </xf>
    <xf numFmtId="43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/>
    </xf>
    <xf numFmtId="43" fontId="1" fillId="0" borderId="10" xfId="42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3" fontId="2" fillId="0" borderId="10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43" fontId="1" fillId="0" borderId="0" xfId="42" applyNumberFormat="1" applyFont="1" applyFill="1" applyBorder="1" applyAlignment="1">
      <alignment/>
    </xf>
    <xf numFmtId="164" fontId="1" fillId="0" borderId="0" xfId="42" applyNumberFormat="1" applyFont="1" applyFill="1" applyAlignment="1">
      <alignment/>
    </xf>
    <xf numFmtId="43" fontId="1" fillId="0" borderId="0" xfId="0" applyNumberFormat="1" applyFont="1" applyFill="1" applyBorder="1" applyAlignment="1">
      <alignment/>
    </xf>
    <xf numFmtId="43" fontId="2" fillId="0" borderId="10" xfId="0" applyNumberFormat="1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Border="1" applyAlignment="1" applyProtection="1">
      <alignment wrapText="1"/>
      <protection locked="0"/>
    </xf>
    <xf numFmtId="43" fontId="2" fillId="0" borderId="10" xfId="0" applyNumberFormat="1" applyFont="1" applyFill="1" applyBorder="1" applyAlignment="1">
      <alignment/>
    </xf>
    <xf numFmtId="43" fontId="2" fillId="0" borderId="10" xfId="42" applyFont="1" applyFill="1" applyBorder="1" applyAlignment="1">
      <alignment/>
    </xf>
    <xf numFmtId="43" fontId="1" fillId="0" borderId="0" xfId="42" applyFont="1" applyFill="1" applyAlignment="1">
      <alignment/>
    </xf>
    <xf numFmtId="43" fontId="2" fillId="0" borderId="0" xfId="42" applyFont="1" applyFill="1" applyAlignment="1">
      <alignment/>
    </xf>
    <xf numFmtId="43" fontId="2" fillId="0" borderId="10" xfId="42" applyFont="1" applyFill="1" applyBorder="1" applyAlignment="1">
      <alignment/>
    </xf>
    <xf numFmtId="43" fontId="2" fillId="0" borderId="10" xfId="42" applyNumberFormat="1" applyFont="1" applyFill="1" applyBorder="1" applyAlignment="1" applyProtection="1">
      <alignment wrapText="1"/>
      <protection locked="0"/>
    </xf>
    <xf numFmtId="43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3" fontId="1" fillId="0" borderId="10" xfId="0" applyNumberFormat="1" applyFont="1" applyFill="1" applyBorder="1" applyAlignment="1">
      <alignment vertical="center" wrapText="1"/>
    </xf>
    <xf numFmtId="43" fontId="1" fillId="0" borderId="11" xfId="0" applyNumberFormat="1" applyFont="1" applyFill="1" applyBorder="1" applyAlignment="1">
      <alignment horizontal="center" vertical="center" wrapText="1"/>
    </xf>
    <xf numFmtId="43" fontId="1" fillId="0" borderId="12" xfId="0" applyNumberFormat="1" applyFont="1" applyFill="1" applyBorder="1" applyAlignment="1">
      <alignment horizontal="center" vertical="center" wrapText="1"/>
    </xf>
    <xf numFmtId="43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43" fontId="1" fillId="0" borderId="12" xfId="0" applyNumberFormat="1" applyFont="1" applyFill="1" applyBorder="1" applyAlignment="1">
      <alignment horizontal="center" vertical="center"/>
    </xf>
    <xf numFmtId="43" fontId="1" fillId="0" borderId="13" xfId="0" applyNumberFormat="1" applyFont="1" applyFill="1" applyBorder="1" applyAlignment="1">
      <alignment horizontal="center" vertical="center"/>
    </xf>
    <xf numFmtId="43" fontId="1" fillId="0" borderId="1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73">
      <selection activeCell="B94" sqref="B94"/>
    </sheetView>
  </sheetViews>
  <sheetFormatPr defaultColWidth="9.140625" defaultRowHeight="15"/>
  <cols>
    <col min="1" max="1" width="8.421875" style="5" customWidth="1"/>
    <col min="2" max="2" width="38.421875" style="5" customWidth="1"/>
    <col min="3" max="3" width="17.8515625" style="2" customWidth="1"/>
    <col min="4" max="4" width="14.57421875" style="3" bestFit="1" customWidth="1"/>
    <col min="5" max="5" width="12.421875" style="3" bestFit="1" customWidth="1"/>
    <col min="6" max="6" width="14.57421875" style="3" bestFit="1" customWidth="1"/>
    <col min="7" max="7" width="15.57421875" style="3" bestFit="1" customWidth="1"/>
    <col min="8" max="8" width="2.7109375" style="4" customWidth="1"/>
    <col min="9" max="16384" width="9.140625" style="5" customWidth="1"/>
  </cols>
  <sheetData>
    <row r="1" spans="1:3" ht="12.75">
      <c r="A1" s="1"/>
      <c r="B1" s="1"/>
      <c r="C1" s="2" t="s">
        <v>0</v>
      </c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3" ht="12.75">
      <c r="A5" s="1"/>
      <c r="B5" s="6" t="s">
        <v>1</v>
      </c>
      <c r="C5" s="2">
        <f>C22</f>
        <v>1787259027</v>
      </c>
    </row>
    <row r="6" spans="1:3" ht="12.75">
      <c r="A6" s="1"/>
      <c r="B6" s="6" t="s">
        <v>2</v>
      </c>
      <c r="C6" s="2">
        <f>C85</f>
        <v>1787259027</v>
      </c>
    </row>
    <row r="7" spans="1:2" ht="12.75">
      <c r="A7" s="1"/>
      <c r="B7" s="1"/>
    </row>
    <row r="8" spans="1:8" ht="12.75">
      <c r="A8" s="52" t="s">
        <v>3</v>
      </c>
      <c r="B8" s="52" t="s">
        <v>4</v>
      </c>
      <c r="C8" s="54" t="s">
        <v>5</v>
      </c>
      <c r="D8" s="54"/>
      <c r="E8" s="54"/>
      <c r="F8" s="54"/>
      <c r="G8" s="54"/>
      <c r="H8" s="7"/>
    </row>
    <row r="9" spans="1:8" ht="12.75">
      <c r="A9" s="52"/>
      <c r="B9" s="53"/>
      <c r="C9" s="54"/>
      <c r="D9" s="55" t="s">
        <v>6</v>
      </c>
      <c r="E9" s="56"/>
      <c r="F9" s="57"/>
      <c r="G9" s="54" t="s">
        <v>7</v>
      </c>
      <c r="H9" s="7"/>
    </row>
    <row r="10" spans="1:8" ht="25.5">
      <c r="A10" s="52"/>
      <c r="B10" s="53"/>
      <c r="C10" s="54"/>
      <c r="D10" s="8" t="s">
        <v>8</v>
      </c>
      <c r="E10" s="9" t="s">
        <v>9</v>
      </c>
      <c r="F10" s="8" t="s">
        <v>10</v>
      </c>
      <c r="G10" s="54"/>
      <c r="H10" s="7"/>
    </row>
    <row r="11" spans="1:8" ht="12.75">
      <c r="A11" s="10">
        <v>1</v>
      </c>
      <c r="B11" s="10">
        <v>2</v>
      </c>
      <c r="C11" s="11" t="s">
        <v>11</v>
      </c>
      <c r="D11" s="12">
        <v>4</v>
      </c>
      <c r="E11" s="12">
        <v>5</v>
      </c>
      <c r="F11" s="12">
        <v>6</v>
      </c>
      <c r="G11" s="12">
        <v>7</v>
      </c>
      <c r="H11" s="13"/>
    </row>
    <row r="12" spans="1:8" ht="12.75">
      <c r="A12" s="10">
        <v>741100</v>
      </c>
      <c r="B12" s="14" t="s">
        <v>12</v>
      </c>
      <c r="C12" s="15">
        <f>D12+E12+F12+G12</f>
        <v>200000</v>
      </c>
      <c r="D12" s="16"/>
      <c r="E12" s="16"/>
      <c r="F12" s="16"/>
      <c r="G12" s="16">
        <v>200000</v>
      </c>
      <c r="H12" s="17"/>
    </row>
    <row r="13" spans="1:8" ht="25.5">
      <c r="A13" s="10">
        <v>742300</v>
      </c>
      <c r="B13" s="14" t="s">
        <v>13</v>
      </c>
      <c r="C13" s="15">
        <f>D13+E13+F13+G13</f>
        <v>692129833</v>
      </c>
      <c r="D13" s="16"/>
      <c r="E13" s="16"/>
      <c r="F13" s="16"/>
      <c r="G13" s="16">
        <v>692129833</v>
      </c>
      <c r="H13" s="17"/>
    </row>
    <row r="14" spans="1:8" ht="12.75">
      <c r="A14" s="10">
        <v>745100</v>
      </c>
      <c r="B14" s="14" t="s">
        <v>14</v>
      </c>
      <c r="C14" s="15">
        <f aca="true" t="shared" si="0" ref="C14:C21">D14+E14+F14+G14</f>
        <v>1500000</v>
      </c>
      <c r="D14" s="16"/>
      <c r="E14" s="16"/>
      <c r="F14" s="16"/>
      <c r="G14" s="15">
        <v>1500000</v>
      </c>
      <c r="H14" s="18"/>
    </row>
    <row r="15" spans="1:8" ht="25.5">
      <c r="A15" s="10">
        <v>772100</v>
      </c>
      <c r="B15" s="14" t="s">
        <v>15</v>
      </c>
      <c r="C15" s="15">
        <f t="shared" si="0"/>
        <v>2000000</v>
      </c>
      <c r="D15" s="16"/>
      <c r="E15" s="16">
        <v>1000000</v>
      </c>
      <c r="F15" s="16">
        <v>1000000</v>
      </c>
      <c r="G15" s="16"/>
      <c r="H15" s="17"/>
    </row>
    <row r="16" spans="1:8" ht="25.5">
      <c r="A16" s="10">
        <v>781100</v>
      </c>
      <c r="B16" s="14" t="s">
        <v>16</v>
      </c>
      <c r="C16" s="15">
        <f t="shared" si="0"/>
        <v>186786000</v>
      </c>
      <c r="D16" s="16"/>
      <c r="E16" s="16"/>
      <c r="F16" s="16">
        <v>186786000</v>
      </c>
      <c r="G16" s="16"/>
      <c r="H16" s="17"/>
    </row>
    <row r="17" spans="1:8" ht="25.5">
      <c r="A17" s="10">
        <v>781100</v>
      </c>
      <c r="B17" s="14" t="s">
        <v>17</v>
      </c>
      <c r="C17" s="15">
        <f t="shared" si="0"/>
        <v>67000000</v>
      </c>
      <c r="D17" s="16"/>
      <c r="E17" s="16"/>
      <c r="F17" s="15">
        <v>67000000</v>
      </c>
      <c r="G17" s="16"/>
      <c r="H17" s="17"/>
    </row>
    <row r="18" spans="1:8" ht="12.75">
      <c r="A18" s="10">
        <v>791100</v>
      </c>
      <c r="B18" s="14" t="s">
        <v>18</v>
      </c>
      <c r="C18" s="15">
        <f t="shared" si="0"/>
        <v>20000000</v>
      </c>
      <c r="D18" s="15">
        <v>20000000</v>
      </c>
      <c r="E18" s="16"/>
      <c r="F18" s="16"/>
      <c r="G18" s="16"/>
      <c r="H18" s="17"/>
    </row>
    <row r="19" spans="1:8" s="38" customFormat="1" ht="12.75">
      <c r="A19" s="35">
        <v>791100</v>
      </c>
      <c r="B19" s="19" t="s">
        <v>74</v>
      </c>
      <c r="C19" s="36">
        <f t="shared" si="0"/>
        <v>707543194</v>
      </c>
      <c r="D19" s="36">
        <v>707543194</v>
      </c>
      <c r="E19" s="42"/>
      <c r="F19" s="42"/>
      <c r="G19" s="42"/>
      <c r="H19" s="43"/>
    </row>
    <row r="20" spans="1:8" ht="12.75">
      <c r="A20" s="10">
        <v>811100</v>
      </c>
      <c r="B20" s="14" t="s">
        <v>19</v>
      </c>
      <c r="C20" s="15">
        <f t="shared" si="0"/>
        <v>100000</v>
      </c>
      <c r="D20" s="16"/>
      <c r="E20" s="16"/>
      <c r="F20" s="16"/>
      <c r="G20" s="15">
        <v>100000</v>
      </c>
      <c r="H20" s="18"/>
    </row>
    <row r="21" spans="1:8" ht="12.75">
      <c r="A21" s="10">
        <v>822100</v>
      </c>
      <c r="B21" s="14" t="s">
        <v>20</v>
      </c>
      <c r="C21" s="15">
        <f t="shared" si="0"/>
        <v>110000000</v>
      </c>
      <c r="D21" s="16"/>
      <c r="E21" s="16"/>
      <c r="F21" s="16"/>
      <c r="G21" s="15">
        <v>110000000</v>
      </c>
      <c r="H21" s="18"/>
    </row>
    <row r="22" spans="1:8" ht="12.75">
      <c r="A22" s="10"/>
      <c r="B22" s="19" t="s">
        <v>21</v>
      </c>
      <c r="C22" s="20">
        <f>SUM(C12:C21)</f>
        <v>1787259027</v>
      </c>
      <c r="D22" s="21">
        <f>SUM(D12:D21)</f>
        <v>727543194</v>
      </c>
      <c r="E22" s="21">
        <f>SUM(E12:E21)</f>
        <v>1000000</v>
      </c>
      <c r="F22" s="21">
        <f>SUM(F12:F21)</f>
        <v>254786000</v>
      </c>
      <c r="G22" s="21">
        <f>SUM(G12:G21)</f>
        <v>803929833</v>
      </c>
      <c r="H22" s="13"/>
    </row>
    <row r="23" spans="1:8" ht="12.75">
      <c r="A23" s="22"/>
      <c r="B23" s="23"/>
      <c r="C23" s="24"/>
      <c r="D23" s="25"/>
      <c r="E23" s="25"/>
      <c r="F23" s="25"/>
      <c r="G23" s="25"/>
      <c r="H23" s="13"/>
    </row>
    <row r="24" spans="1:8" ht="12.75">
      <c r="A24" s="22"/>
      <c r="B24" s="23"/>
      <c r="C24" s="24"/>
      <c r="D24" s="25"/>
      <c r="E24" s="25"/>
      <c r="F24" s="25"/>
      <c r="G24" s="25"/>
      <c r="H24" s="13"/>
    </row>
    <row r="25" spans="1:8" ht="12.75">
      <c r="A25" s="22"/>
      <c r="B25" s="23"/>
      <c r="C25" s="24"/>
      <c r="D25" s="25"/>
      <c r="E25" s="25"/>
      <c r="F25" s="25"/>
      <c r="G25" s="25"/>
      <c r="H25" s="13"/>
    </row>
    <row r="26" spans="1:8" ht="12.75">
      <c r="A26" s="22"/>
      <c r="B26" s="23"/>
      <c r="C26" s="24"/>
      <c r="D26" s="25"/>
      <c r="E26" s="25"/>
      <c r="F26" s="25"/>
      <c r="G26" s="25"/>
      <c r="H26" s="13"/>
    </row>
    <row r="27" spans="1:8" ht="12.75">
      <c r="A27" s="22"/>
      <c r="B27" s="23"/>
      <c r="C27" s="24"/>
      <c r="D27" s="25"/>
      <c r="E27" s="25"/>
      <c r="F27" s="25"/>
      <c r="G27" s="25"/>
      <c r="H27" s="13"/>
    </row>
    <row r="28" spans="1:8" ht="12.75">
      <c r="A28" s="22"/>
      <c r="B28" s="23"/>
      <c r="C28" s="24"/>
      <c r="D28" s="25"/>
      <c r="E28" s="25"/>
      <c r="F28" s="25"/>
      <c r="G28" s="25"/>
      <c r="H28" s="13"/>
    </row>
    <row r="29" spans="1:8" ht="12.75">
      <c r="A29" s="22"/>
      <c r="B29" s="23"/>
      <c r="C29" s="24"/>
      <c r="D29" s="25"/>
      <c r="E29" s="25"/>
      <c r="F29" s="25"/>
      <c r="G29" s="25"/>
      <c r="H29" s="13"/>
    </row>
    <row r="30" spans="1:8" ht="12.75">
      <c r="A30" s="22"/>
      <c r="B30" s="23"/>
      <c r="C30" s="24"/>
      <c r="D30" s="25"/>
      <c r="E30" s="25"/>
      <c r="F30" s="25"/>
      <c r="G30" s="25"/>
      <c r="H30" s="13"/>
    </row>
    <row r="31" spans="1:8" ht="12.75">
      <c r="A31" s="22"/>
      <c r="B31" s="23"/>
      <c r="C31" s="24"/>
      <c r="D31" s="25"/>
      <c r="E31" s="25"/>
      <c r="F31" s="25"/>
      <c r="G31" s="25"/>
      <c r="H31" s="13"/>
    </row>
    <row r="32" spans="1:8" ht="12.75">
      <c r="A32" s="22"/>
      <c r="B32" s="23"/>
      <c r="C32" s="24"/>
      <c r="D32" s="25"/>
      <c r="E32" s="25"/>
      <c r="F32" s="25"/>
      <c r="G32" s="25"/>
      <c r="H32" s="13"/>
    </row>
    <row r="33" spans="1:8" ht="12.75">
      <c r="A33" s="22"/>
      <c r="B33" s="23"/>
      <c r="C33" s="24"/>
      <c r="D33" s="25"/>
      <c r="E33" s="25"/>
      <c r="F33" s="25"/>
      <c r="G33" s="25"/>
      <c r="H33" s="13"/>
    </row>
    <row r="34" spans="1:8" ht="12.75">
      <c r="A34" s="22"/>
      <c r="B34" s="23"/>
      <c r="C34" s="24"/>
      <c r="D34" s="25"/>
      <c r="E34" s="25"/>
      <c r="F34" s="25"/>
      <c r="G34" s="25"/>
      <c r="H34" s="13"/>
    </row>
    <row r="35" spans="1:8" ht="12.75">
      <c r="A35" s="22"/>
      <c r="B35" s="23"/>
      <c r="C35" s="24"/>
      <c r="D35" s="25"/>
      <c r="E35" s="25"/>
      <c r="F35" s="25"/>
      <c r="G35" s="25"/>
      <c r="H35" s="13"/>
    </row>
    <row r="36" spans="1:8" ht="12.75">
      <c r="A36" s="1"/>
      <c r="B36" s="1"/>
      <c r="D36" s="26"/>
      <c r="E36" s="26"/>
      <c r="F36" s="26"/>
      <c r="G36" s="27"/>
      <c r="H36" s="28"/>
    </row>
    <row r="37" spans="1:8" ht="12.75">
      <c r="A37" s="52" t="s">
        <v>3</v>
      </c>
      <c r="B37" s="52" t="s">
        <v>4</v>
      </c>
      <c r="C37" s="55" t="s">
        <v>22</v>
      </c>
      <c r="D37" s="59"/>
      <c r="E37" s="59"/>
      <c r="F37" s="59"/>
      <c r="G37" s="60"/>
      <c r="H37" s="28"/>
    </row>
    <row r="38" spans="1:8" ht="12.75">
      <c r="A38" s="52"/>
      <c r="B38" s="58"/>
      <c r="C38" s="54" t="s">
        <v>23</v>
      </c>
      <c r="D38" s="55" t="s">
        <v>24</v>
      </c>
      <c r="E38" s="59"/>
      <c r="F38" s="60"/>
      <c r="G38" s="54" t="s">
        <v>7</v>
      </c>
      <c r="H38" s="29"/>
    </row>
    <row r="39" spans="1:8" ht="25.5">
      <c r="A39" s="52"/>
      <c r="B39" s="58"/>
      <c r="C39" s="61"/>
      <c r="D39" s="9" t="s">
        <v>25</v>
      </c>
      <c r="E39" s="9" t="s">
        <v>9</v>
      </c>
      <c r="F39" s="9" t="s">
        <v>10</v>
      </c>
      <c r="G39" s="61"/>
      <c r="H39" s="28"/>
    </row>
    <row r="40" spans="1:8" ht="12.75">
      <c r="A40" s="10">
        <v>1</v>
      </c>
      <c r="B40" s="10">
        <v>2</v>
      </c>
      <c r="C40" s="11" t="s">
        <v>11</v>
      </c>
      <c r="D40" s="12">
        <v>4</v>
      </c>
      <c r="E40" s="12">
        <v>5</v>
      </c>
      <c r="F40" s="12">
        <v>6</v>
      </c>
      <c r="G40" s="12">
        <v>7</v>
      </c>
      <c r="H40" s="13"/>
    </row>
    <row r="41" spans="1:8" ht="12.75">
      <c r="A41" s="10">
        <v>411100</v>
      </c>
      <c r="B41" s="14" t="s">
        <v>26</v>
      </c>
      <c r="C41" s="15">
        <f>D41+E41+F41+G41</f>
        <v>297600000</v>
      </c>
      <c r="D41" s="16">
        <v>4864964</v>
      </c>
      <c r="E41" s="16"/>
      <c r="F41" s="15">
        <v>41714743</v>
      </c>
      <c r="G41" s="15">
        <v>251020293</v>
      </c>
      <c r="H41" s="18"/>
    </row>
    <row r="42" spans="1:8" ht="25.5">
      <c r="A42" s="10">
        <v>412100</v>
      </c>
      <c r="B42" s="14" t="s">
        <v>27</v>
      </c>
      <c r="C42" s="15">
        <f aca="true" t="shared" si="1" ref="C42:C84">D42+E42+F42+G42</f>
        <v>35712000</v>
      </c>
      <c r="D42" s="16">
        <v>585236</v>
      </c>
      <c r="E42" s="16"/>
      <c r="F42" s="15">
        <v>5005564</v>
      </c>
      <c r="G42" s="15">
        <v>30121200</v>
      </c>
      <c r="H42" s="18"/>
    </row>
    <row r="43" spans="1:8" ht="12.75">
      <c r="A43" s="10">
        <v>412200</v>
      </c>
      <c r="B43" s="14" t="s">
        <v>28</v>
      </c>
      <c r="C43" s="15">
        <f t="shared" si="1"/>
        <v>15325999</v>
      </c>
      <c r="D43" s="16">
        <v>252102</v>
      </c>
      <c r="E43" s="16"/>
      <c r="F43" s="15">
        <v>2148030</v>
      </c>
      <c r="G43" s="15">
        <v>12925867</v>
      </c>
      <c r="H43" s="18"/>
    </row>
    <row r="44" spans="1:8" ht="12.75">
      <c r="A44" s="10">
        <v>412300</v>
      </c>
      <c r="B44" s="14" t="s">
        <v>29</v>
      </c>
      <c r="C44" s="15">
        <f t="shared" si="1"/>
        <v>2231999</v>
      </c>
      <c r="D44" s="16">
        <v>36015</v>
      </c>
      <c r="E44" s="16"/>
      <c r="F44" s="15">
        <v>312927</v>
      </c>
      <c r="G44" s="15">
        <v>1883057</v>
      </c>
      <c r="H44" s="18"/>
    </row>
    <row r="45" spans="1:8" ht="25.5">
      <c r="A45" s="10">
        <v>414100</v>
      </c>
      <c r="B45" s="14" t="s">
        <v>30</v>
      </c>
      <c r="C45" s="15">
        <f t="shared" si="1"/>
        <v>2000000</v>
      </c>
      <c r="D45" s="16"/>
      <c r="E45" s="16">
        <v>1000000</v>
      </c>
      <c r="F45" s="16">
        <v>1000000</v>
      </c>
      <c r="G45" s="16"/>
      <c r="H45" s="17"/>
    </row>
    <row r="46" spans="1:8" ht="12.75">
      <c r="A46" s="10">
        <v>414300</v>
      </c>
      <c r="B46" s="14" t="s">
        <v>31</v>
      </c>
      <c r="C46" s="15">
        <f t="shared" si="1"/>
        <v>1000000</v>
      </c>
      <c r="D46" s="16"/>
      <c r="E46" s="16"/>
      <c r="F46" s="15">
        <v>142500</v>
      </c>
      <c r="G46" s="15">
        <v>857500</v>
      </c>
      <c r="H46" s="18"/>
    </row>
    <row r="47" spans="1:8" ht="38.25">
      <c r="A47" s="10">
        <v>414400</v>
      </c>
      <c r="B47" s="14" t="s">
        <v>32</v>
      </c>
      <c r="C47" s="15">
        <f t="shared" si="1"/>
        <v>100000</v>
      </c>
      <c r="D47" s="16"/>
      <c r="E47" s="16"/>
      <c r="F47" s="16"/>
      <c r="G47" s="16">
        <v>100000</v>
      </c>
      <c r="H47" s="17"/>
    </row>
    <row r="48" spans="1:8" ht="12.75">
      <c r="A48" s="10">
        <v>415100</v>
      </c>
      <c r="B48" s="14" t="s">
        <v>33</v>
      </c>
      <c r="C48" s="15">
        <f t="shared" si="1"/>
        <v>14000000</v>
      </c>
      <c r="D48" s="16"/>
      <c r="E48" s="16"/>
      <c r="F48" s="30">
        <v>1995000</v>
      </c>
      <c r="G48" s="31">
        <v>12005000</v>
      </c>
      <c r="H48" s="32"/>
    </row>
    <row r="49" spans="1:8" ht="25.5">
      <c r="A49" s="10">
        <v>416100</v>
      </c>
      <c r="B49" s="14" t="s">
        <v>34</v>
      </c>
      <c r="C49" s="15">
        <f t="shared" si="1"/>
        <v>5000000</v>
      </c>
      <c r="D49" s="16"/>
      <c r="E49" s="16"/>
      <c r="F49" s="15"/>
      <c r="G49" s="15">
        <v>5000000</v>
      </c>
      <c r="H49" s="18"/>
    </row>
    <row r="50" spans="1:8" ht="25.5">
      <c r="A50" s="10">
        <v>421100</v>
      </c>
      <c r="B50" s="14" t="s">
        <v>35</v>
      </c>
      <c r="C50" s="15">
        <f t="shared" si="1"/>
        <v>1000000</v>
      </c>
      <c r="D50" s="16"/>
      <c r="E50" s="16"/>
      <c r="F50" s="15">
        <v>142500</v>
      </c>
      <c r="G50" s="15">
        <v>857500</v>
      </c>
      <c r="H50" s="18"/>
    </row>
    <row r="51" spans="1:8" ht="12.75">
      <c r="A51" s="10">
        <v>421200</v>
      </c>
      <c r="B51" s="14" t="s">
        <v>36</v>
      </c>
      <c r="C51" s="15">
        <f t="shared" si="1"/>
        <v>14400000</v>
      </c>
      <c r="D51" s="16"/>
      <c r="E51" s="16"/>
      <c r="F51" s="15">
        <v>2052000</v>
      </c>
      <c r="G51" s="15">
        <v>12348000</v>
      </c>
      <c r="H51" s="18"/>
    </row>
    <row r="52" spans="1:8" ht="12.75">
      <c r="A52" s="10">
        <v>421300</v>
      </c>
      <c r="B52" s="14" t="s">
        <v>37</v>
      </c>
      <c r="C52" s="15">
        <f t="shared" si="1"/>
        <v>2400000</v>
      </c>
      <c r="D52" s="16"/>
      <c r="E52" s="16"/>
      <c r="F52" s="15">
        <v>342000</v>
      </c>
      <c r="G52" s="15">
        <v>2058000</v>
      </c>
      <c r="H52" s="18"/>
    </row>
    <row r="53" spans="1:8" ht="12.75">
      <c r="A53" s="10">
        <v>421400</v>
      </c>
      <c r="B53" s="14" t="s">
        <v>38</v>
      </c>
      <c r="C53" s="15">
        <f t="shared" si="1"/>
        <v>5146500</v>
      </c>
      <c r="D53" s="16">
        <v>1400941</v>
      </c>
      <c r="E53" s="16"/>
      <c r="F53" s="15">
        <f>533742+457684</f>
        <v>991426</v>
      </c>
      <c r="G53" s="15">
        <v>2754133</v>
      </c>
      <c r="H53" s="18"/>
    </row>
    <row r="54" spans="1:8" ht="12.75">
      <c r="A54" s="10">
        <v>421500</v>
      </c>
      <c r="B54" s="14" t="s">
        <v>39</v>
      </c>
      <c r="C54" s="15">
        <f t="shared" si="1"/>
        <v>1800000</v>
      </c>
      <c r="D54" s="16"/>
      <c r="E54" s="16"/>
      <c r="F54" s="15">
        <v>256500</v>
      </c>
      <c r="G54" s="15">
        <v>1543500</v>
      </c>
      <c r="H54" s="18"/>
    </row>
    <row r="55" spans="1:8" ht="12.75">
      <c r="A55" s="10">
        <v>421600</v>
      </c>
      <c r="B55" s="14" t="s">
        <v>40</v>
      </c>
      <c r="C55" s="15">
        <f t="shared" si="1"/>
        <v>420000</v>
      </c>
      <c r="D55" s="16"/>
      <c r="E55" s="16"/>
      <c r="F55" s="16">
        <v>59850</v>
      </c>
      <c r="G55" s="16">
        <v>360150</v>
      </c>
      <c r="H55" s="17"/>
    </row>
    <row r="56" spans="1:8" ht="12.75">
      <c r="A56" s="10">
        <f>422100</f>
        <v>422100</v>
      </c>
      <c r="B56" s="14" t="s">
        <v>41</v>
      </c>
      <c r="C56" s="15">
        <f t="shared" si="1"/>
        <v>16800000</v>
      </c>
      <c r="D56" s="16"/>
      <c r="E56" s="16"/>
      <c r="F56" s="15">
        <v>2394000</v>
      </c>
      <c r="G56" s="15">
        <v>14406000</v>
      </c>
      <c r="H56" s="18"/>
    </row>
    <row r="57" spans="1:8" ht="25.5">
      <c r="A57" s="10">
        <v>422200</v>
      </c>
      <c r="B57" s="14" t="s">
        <v>42</v>
      </c>
      <c r="C57" s="15">
        <f t="shared" si="1"/>
        <v>200000</v>
      </c>
      <c r="D57" s="16"/>
      <c r="E57" s="16"/>
      <c r="F57" s="15">
        <v>28500</v>
      </c>
      <c r="G57" s="15">
        <v>171500</v>
      </c>
      <c r="H57" s="18"/>
    </row>
    <row r="58" spans="1:8" ht="12.75">
      <c r="A58" s="10">
        <v>422900</v>
      </c>
      <c r="B58" s="14" t="s">
        <v>43</v>
      </c>
      <c r="C58" s="15">
        <f t="shared" si="1"/>
        <v>1008000</v>
      </c>
      <c r="D58" s="16">
        <v>133334</v>
      </c>
      <c r="E58" s="16"/>
      <c r="F58" s="15">
        <v>124640</v>
      </c>
      <c r="G58" s="15">
        <v>750026</v>
      </c>
      <c r="H58" s="18"/>
    </row>
    <row r="59" spans="1:8" ht="12.75">
      <c r="A59" s="10">
        <v>423100</v>
      </c>
      <c r="B59" s="14" t="s">
        <v>44</v>
      </c>
      <c r="C59" s="15">
        <f t="shared" si="1"/>
        <v>500000</v>
      </c>
      <c r="D59" s="16"/>
      <c r="E59" s="16"/>
      <c r="F59" s="15">
        <v>71250</v>
      </c>
      <c r="G59" s="15">
        <v>428750</v>
      </c>
      <c r="H59" s="18"/>
    </row>
    <row r="60" spans="1:8" ht="12.75">
      <c r="A60" s="10">
        <v>423200</v>
      </c>
      <c r="B60" s="14" t="s">
        <v>45</v>
      </c>
      <c r="C60" s="15">
        <f t="shared" si="1"/>
        <v>1069600</v>
      </c>
      <c r="D60" s="16">
        <v>583334</v>
      </c>
      <c r="E60" s="16"/>
      <c r="F60" s="15">
        <f>69293+59419</f>
        <v>128712</v>
      </c>
      <c r="G60" s="15">
        <v>357554</v>
      </c>
      <c r="H60" s="18"/>
    </row>
    <row r="61" spans="1:8" ht="25.5">
      <c r="A61" s="10">
        <v>423300</v>
      </c>
      <c r="B61" s="14" t="s">
        <v>46</v>
      </c>
      <c r="C61" s="15">
        <f t="shared" si="1"/>
        <v>1859504</v>
      </c>
      <c r="D61" s="16">
        <v>549587</v>
      </c>
      <c r="E61" s="16"/>
      <c r="F61" s="15">
        <f>186663+160064</f>
        <v>346727</v>
      </c>
      <c r="G61" s="15">
        <v>963190</v>
      </c>
      <c r="H61" s="18"/>
    </row>
    <row r="62" spans="1:8" ht="12.75">
      <c r="A62" s="10">
        <v>423400</v>
      </c>
      <c r="B62" s="14" t="s">
        <v>47</v>
      </c>
      <c r="C62" s="15">
        <f t="shared" si="1"/>
        <v>342000</v>
      </c>
      <c r="D62" s="16"/>
      <c r="E62" s="16"/>
      <c r="F62" s="15">
        <v>48735</v>
      </c>
      <c r="G62" s="15">
        <v>293265</v>
      </c>
      <c r="H62" s="18"/>
    </row>
    <row r="63" spans="1:8" ht="12.75">
      <c r="A63" s="10">
        <v>423500</v>
      </c>
      <c r="B63" s="14" t="s">
        <v>48</v>
      </c>
      <c r="C63" s="15">
        <f t="shared" si="1"/>
        <v>2000000</v>
      </c>
      <c r="D63" s="16"/>
      <c r="E63" s="16"/>
      <c r="F63" s="15">
        <v>285000</v>
      </c>
      <c r="G63" s="15">
        <v>1715000</v>
      </c>
      <c r="H63" s="18"/>
    </row>
    <row r="64" spans="1:8" ht="12.75">
      <c r="A64" s="10">
        <v>423600</v>
      </c>
      <c r="B64" s="14" t="s">
        <v>49</v>
      </c>
      <c r="C64" s="15">
        <f t="shared" si="1"/>
        <v>360000</v>
      </c>
      <c r="D64" s="16">
        <v>250000</v>
      </c>
      <c r="E64" s="16"/>
      <c r="F64" s="16">
        <f>15675+13441</f>
        <v>29116</v>
      </c>
      <c r="G64" s="16">
        <v>80884</v>
      </c>
      <c r="H64" s="17"/>
    </row>
    <row r="65" spans="1:8" ht="12.75">
      <c r="A65" s="10">
        <v>423700</v>
      </c>
      <c r="B65" s="14" t="s">
        <v>50</v>
      </c>
      <c r="C65" s="15">
        <f t="shared" si="1"/>
        <v>240000</v>
      </c>
      <c r="D65" s="16"/>
      <c r="E65" s="16"/>
      <c r="F65" s="16"/>
      <c r="G65" s="16">
        <v>240000</v>
      </c>
      <c r="H65" s="17"/>
    </row>
    <row r="66" spans="1:8" ht="12.75">
      <c r="A66" s="10">
        <v>423900</v>
      </c>
      <c r="B66" s="14" t="s">
        <v>51</v>
      </c>
      <c r="C66" s="15">
        <f t="shared" si="1"/>
        <v>8064000</v>
      </c>
      <c r="D66" s="16"/>
      <c r="E66" s="16"/>
      <c r="F66" s="15">
        <v>1149120</v>
      </c>
      <c r="G66" s="15">
        <v>6914880</v>
      </c>
      <c r="H66" s="18"/>
    </row>
    <row r="67" spans="1:8" ht="12.75">
      <c r="A67" s="10">
        <v>424300</v>
      </c>
      <c r="B67" s="14" t="s">
        <v>52</v>
      </c>
      <c r="C67" s="15">
        <f t="shared" si="1"/>
        <v>410000</v>
      </c>
      <c r="D67" s="16">
        <v>341667</v>
      </c>
      <c r="E67" s="16"/>
      <c r="F67" s="16">
        <v>9737</v>
      </c>
      <c r="G67" s="16">
        <v>58596</v>
      </c>
      <c r="H67" s="17"/>
    </row>
    <row r="68" spans="1:8" ht="25.5">
      <c r="A68" s="10">
        <v>424600</v>
      </c>
      <c r="B68" s="14" t="s">
        <v>53</v>
      </c>
      <c r="C68" s="15">
        <f t="shared" si="1"/>
        <v>240000</v>
      </c>
      <c r="D68" s="16"/>
      <c r="E68" s="16"/>
      <c r="F68" s="15">
        <v>34200</v>
      </c>
      <c r="G68" s="15">
        <v>205800</v>
      </c>
      <c r="H68" s="18"/>
    </row>
    <row r="69" spans="1:8" ht="25.5">
      <c r="A69" s="10">
        <v>424900</v>
      </c>
      <c r="B69" s="14" t="s">
        <v>54</v>
      </c>
      <c r="C69" s="15">
        <f>D69+E69+F69+G69</f>
        <v>37687901</v>
      </c>
      <c r="D69" s="16">
        <v>7937918</v>
      </c>
      <c r="E69" s="16"/>
      <c r="F69" s="30">
        <f>4239373+3635262</f>
        <v>7874635</v>
      </c>
      <c r="G69" s="31">
        <v>21875348</v>
      </c>
      <c r="H69" s="32"/>
    </row>
    <row r="70" spans="1:8" ht="25.5">
      <c r="A70" s="10">
        <v>425100</v>
      </c>
      <c r="B70" s="14" t="s">
        <v>55</v>
      </c>
      <c r="C70" s="15">
        <f t="shared" si="1"/>
        <v>7260000</v>
      </c>
      <c r="D70" s="16"/>
      <c r="E70" s="16"/>
      <c r="F70" s="33"/>
      <c r="G70" s="34">
        <v>7260000</v>
      </c>
      <c r="H70" s="18"/>
    </row>
    <row r="71" spans="1:8" ht="12.75">
      <c r="A71" s="10">
        <v>425200</v>
      </c>
      <c r="B71" s="14" t="s">
        <v>56</v>
      </c>
      <c r="C71" s="15">
        <f t="shared" si="1"/>
        <v>22598400</v>
      </c>
      <c r="D71" s="16"/>
      <c r="E71" s="16"/>
      <c r="F71" s="33"/>
      <c r="G71" s="34">
        <v>22598400</v>
      </c>
      <c r="H71" s="18"/>
    </row>
    <row r="72" spans="1:8" ht="12.75">
      <c r="A72" s="10">
        <v>426100</v>
      </c>
      <c r="B72" s="14" t="s">
        <v>57</v>
      </c>
      <c r="C72" s="15">
        <f t="shared" si="1"/>
        <v>5912196</v>
      </c>
      <c r="D72" s="16">
        <v>172469</v>
      </c>
      <c r="E72" s="16"/>
      <c r="F72" s="15">
        <f>817911+701359</f>
        <v>1519270</v>
      </c>
      <c r="G72" s="15">
        <v>4220457</v>
      </c>
      <c r="H72" s="18"/>
    </row>
    <row r="73" spans="1:8" ht="25.5">
      <c r="A73" s="10">
        <v>426300</v>
      </c>
      <c r="B73" s="14" t="s">
        <v>58</v>
      </c>
      <c r="C73" s="15">
        <f t="shared" si="1"/>
        <v>938400</v>
      </c>
      <c r="D73" s="16"/>
      <c r="E73" s="16"/>
      <c r="F73" s="15">
        <v>133722</v>
      </c>
      <c r="G73" s="15">
        <v>804678</v>
      </c>
      <c r="H73" s="18"/>
    </row>
    <row r="74" spans="1:8" ht="12.75">
      <c r="A74" s="10">
        <v>426400</v>
      </c>
      <c r="B74" s="14" t="s">
        <v>59</v>
      </c>
      <c r="C74" s="15">
        <f t="shared" si="1"/>
        <v>14400000</v>
      </c>
      <c r="D74" s="16"/>
      <c r="E74" s="16"/>
      <c r="F74" s="15">
        <v>2052000</v>
      </c>
      <c r="G74" s="15">
        <v>12348000</v>
      </c>
      <c r="H74" s="18"/>
    </row>
    <row r="75" spans="1:8" ht="12.75">
      <c r="A75" s="10">
        <v>426700</v>
      </c>
      <c r="B75" s="14" t="s">
        <v>60</v>
      </c>
      <c r="C75" s="15">
        <f t="shared" si="1"/>
        <v>521981417</v>
      </c>
      <c r="D75" s="16">
        <v>2118850</v>
      </c>
      <c r="E75" s="16"/>
      <c r="F75" s="15">
        <v>180019856</v>
      </c>
      <c r="G75" s="15">
        <v>339842711</v>
      </c>
      <c r="H75" s="18"/>
    </row>
    <row r="76" spans="1:8" s="38" customFormat="1" ht="25.5">
      <c r="A76" s="35">
        <v>426700</v>
      </c>
      <c r="B76" s="19" t="s">
        <v>75</v>
      </c>
      <c r="C76" s="36">
        <f t="shared" si="1"/>
        <v>657543194</v>
      </c>
      <c r="D76" s="42">
        <v>657543194</v>
      </c>
      <c r="E76" s="42"/>
      <c r="F76" s="36"/>
      <c r="G76" s="36"/>
      <c r="H76" s="37"/>
    </row>
    <row r="77" spans="1:8" ht="25.5">
      <c r="A77" s="10">
        <v>426800</v>
      </c>
      <c r="B77" s="14" t="s">
        <v>61</v>
      </c>
      <c r="C77" s="15">
        <f t="shared" si="1"/>
        <v>8976992</v>
      </c>
      <c r="D77" s="16"/>
      <c r="E77" s="16"/>
      <c r="F77" s="15">
        <v>1279222</v>
      </c>
      <c r="G77" s="15">
        <v>7697770</v>
      </c>
      <c r="H77" s="18"/>
    </row>
    <row r="78" spans="1:8" ht="12.75">
      <c r="A78" s="10">
        <v>426900</v>
      </c>
      <c r="B78" s="14" t="s">
        <v>62</v>
      </c>
      <c r="C78" s="15">
        <f t="shared" si="1"/>
        <v>7480826</v>
      </c>
      <c r="D78" s="16"/>
      <c r="E78" s="16"/>
      <c r="F78" s="15">
        <v>1066018</v>
      </c>
      <c r="G78" s="15">
        <v>6414808</v>
      </c>
      <c r="H78" s="18"/>
    </row>
    <row r="79" spans="1:8" ht="12.75">
      <c r="A79" s="10">
        <v>444100</v>
      </c>
      <c r="B79" s="14" t="s">
        <v>63</v>
      </c>
      <c r="C79" s="15">
        <f t="shared" si="1"/>
        <v>200000</v>
      </c>
      <c r="D79" s="16"/>
      <c r="E79" s="16"/>
      <c r="F79" s="15">
        <v>28500</v>
      </c>
      <c r="G79" s="15">
        <v>171500</v>
      </c>
      <c r="H79" s="18"/>
    </row>
    <row r="80" spans="1:8" ht="12.75">
      <c r="A80" s="10">
        <v>444200</v>
      </c>
      <c r="B80" s="14" t="s">
        <v>64</v>
      </c>
      <c r="C80" s="15">
        <f t="shared" si="1"/>
        <v>50000000</v>
      </c>
      <c r="D80" s="16">
        <v>50000000</v>
      </c>
      <c r="E80" s="16"/>
      <c r="F80" s="15"/>
      <c r="G80" s="15"/>
      <c r="H80" s="18"/>
    </row>
    <row r="81" spans="1:8" ht="12.75">
      <c r="A81" s="10">
        <v>482100</v>
      </c>
      <c r="B81" s="14" t="s">
        <v>65</v>
      </c>
      <c r="C81" s="15">
        <f t="shared" si="1"/>
        <v>30000</v>
      </c>
      <c r="D81" s="16"/>
      <c r="E81" s="16"/>
      <c r="F81" s="15"/>
      <c r="G81" s="15">
        <v>30000</v>
      </c>
      <c r="H81" s="18"/>
    </row>
    <row r="82" spans="1:8" ht="12.75">
      <c r="A82" s="10">
        <v>482200</v>
      </c>
      <c r="B82" s="14" t="s">
        <v>66</v>
      </c>
      <c r="C82" s="15">
        <f t="shared" si="1"/>
        <v>5000000</v>
      </c>
      <c r="D82" s="16"/>
      <c r="E82" s="16"/>
      <c r="F82" s="15"/>
      <c r="G82" s="15">
        <v>5000000</v>
      </c>
      <c r="H82" s="18"/>
    </row>
    <row r="83" spans="1:8" ht="12.75">
      <c r="A83" s="10">
        <v>512200</v>
      </c>
      <c r="B83" s="14" t="s">
        <v>67</v>
      </c>
      <c r="C83" s="15">
        <f t="shared" si="1"/>
        <v>16012899</v>
      </c>
      <c r="D83" s="16">
        <v>773583</v>
      </c>
      <c r="E83" s="16"/>
      <c r="F83" s="15"/>
      <c r="G83" s="15">
        <v>15239316</v>
      </c>
      <c r="H83" s="18"/>
    </row>
    <row r="84" spans="1:8" ht="12.75">
      <c r="A84" s="10">
        <v>515100</v>
      </c>
      <c r="B84" s="14" t="s">
        <v>68</v>
      </c>
      <c r="C84" s="15">
        <f t="shared" si="1"/>
        <v>7200</v>
      </c>
      <c r="D84" s="16"/>
      <c r="E84" s="16"/>
      <c r="F84" s="16"/>
      <c r="G84" s="16">
        <v>7200</v>
      </c>
      <c r="H84" s="17"/>
    </row>
    <row r="85" spans="1:8" s="38" customFormat="1" ht="12.75">
      <c r="A85" s="35"/>
      <c r="B85" s="19" t="s">
        <v>69</v>
      </c>
      <c r="C85" s="36">
        <f>SUM(C41:C84)</f>
        <v>1787259027</v>
      </c>
      <c r="D85" s="36">
        <f>SUM(D41:D84)</f>
        <v>727543194</v>
      </c>
      <c r="E85" s="36">
        <f>SUM(E41:E84)</f>
        <v>1000000</v>
      </c>
      <c r="F85" s="36">
        <f>SUM(F41:F84)</f>
        <v>254786000</v>
      </c>
      <c r="G85" s="36">
        <f>SUM(G41:G84)</f>
        <v>803929833</v>
      </c>
      <c r="H85" s="37"/>
    </row>
    <row r="86" spans="1:8" ht="12.75">
      <c r="A86" s="22"/>
      <c r="B86" s="23"/>
      <c r="C86" s="39"/>
      <c r="D86" s="39"/>
      <c r="E86" s="39"/>
      <c r="F86" s="39"/>
      <c r="G86" s="39"/>
      <c r="H86" s="18"/>
    </row>
    <row r="87" spans="1:8" ht="12.75">
      <c r="A87" s="22"/>
      <c r="B87" s="23"/>
      <c r="C87" s="39"/>
      <c r="D87" s="39"/>
      <c r="E87" s="39"/>
      <c r="F87" s="39"/>
      <c r="G87" s="39"/>
      <c r="H87" s="18"/>
    </row>
    <row r="88" spans="1:8" ht="12.75">
      <c r="A88" s="22"/>
      <c r="B88" s="23"/>
      <c r="C88" s="39"/>
      <c r="D88" s="39"/>
      <c r="E88" s="39"/>
      <c r="F88" s="39"/>
      <c r="G88" s="39"/>
      <c r="H88" s="18"/>
    </row>
    <row r="89" spans="1:8" ht="12.75">
      <c r="A89" s="22"/>
      <c r="B89" s="5" t="s">
        <v>70</v>
      </c>
      <c r="C89" s="39"/>
      <c r="D89" s="39"/>
      <c r="E89" s="39"/>
      <c r="F89" s="39"/>
      <c r="G89" s="39"/>
      <c r="H89" s="18"/>
    </row>
    <row r="90" spans="1:8" ht="12.75">
      <c r="A90" s="22"/>
      <c r="B90" s="5" t="s">
        <v>71</v>
      </c>
      <c r="C90" s="39"/>
      <c r="D90" s="39"/>
      <c r="E90" s="39"/>
      <c r="F90" s="39"/>
      <c r="G90" s="39"/>
      <c r="H90" s="18"/>
    </row>
    <row r="91" spans="4:8" ht="12.75">
      <c r="D91" s="2"/>
      <c r="E91" s="2"/>
      <c r="F91" s="2"/>
      <c r="G91" s="2"/>
      <c r="H91" s="40"/>
    </row>
    <row r="92" spans="3:8" ht="12.75">
      <c r="C92" s="39"/>
      <c r="D92" s="41"/>
      <c r="E92" s="41"/>
      <c r="F92" s="41" t="s">
        <v>72</v>
      </c>
      <c r="G92" s="41"/>
      <c r="H92" s="32"/>
    </row>
    <row r="93" spans="3:8" ht="12.75">
      <c r="C93" s="39"/>
      <c r="D93" s="41"/>
      <c r="E93" s="41"/>
      <c r="F93" s="41" t="s">
        <v>73</v>
      </c>
      <c r="G93" s="41"/>
      <c r="H93" s="32"/>
    </row>
    <row r="94" spans="3:8" ht="12.75">
      <c r="C94" s="24"/>
      <c r="D94" s="41"/>
      <c r="E94" s="41"/>
      <c r="F94" s="41"/>
      <c r="G94" s="41"/>
      <c r="H94" s="32"/>
    </row>
    <row r="95" spans="3:8" ht="12.75">
      <c r="C95" s="39"/>
      <c r="D95" s="41"/>
      <c r="E95" s="41"/>
      <c r="F95" s="41"/>
      <c r="G95" s="41"/>
      <c r="H95" s="32"/>
    </row>
  </sheetData>
  <sheetProtection/>
  <mergeCells count="12">
    <mergeCell ref="A37:A39"/>
    <mergeCell ref="B37:B39"/>
    <mergeCell ref="C37:G37"/>
    <mergeCell ref="C38:C39"/>
    <mergeCell ref="D38:F38"/>
    <mergeCell ref="G38:G39"/>
    <mergeCell ref="A8:A10"/>
    <mergeCell ref="B8:B10"/>
    <mergeCell ref="C8:C10"/>
    <mergeCell ref="D8:G8"/>
    <mergeCell ref="D9:F9"/>
    <mergeCell ref="G9:G10"/>
  </mergeCells>
  <dataValidations count="1">
    <dataValidation type="whole" allowBlank="1" showErrorMessage="1" errorTitle="Upozorenje" error="Niste uneli korektnu vrednost!&#10;Ponovite unos." sqref="F84:H84 D22:H35 E18:F21 G15:H19 E16:E17 F16 D20:D21 E14:F15 D14:D17 D12:H13 F45:H45 D41:E84 F47:H47 F67:H67 F64:H65 F55:H55">
      <formula1>0</formula1>
      <formula2>999999999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8.421875" style="5" customWidth="1"/>
    <col min="2" max="2" width="38.421875" style="5" customWidth="1"/>
    <col min="3" max="3" width="17.8515625" style="2" customWidth="1"/>
    <col min="4" max="4" width="14.57421875" style="3" bestFit="1" customWidth="1"/>
    <col min="5" max="5" width="12.421875" style="3" bestFit="1" customWidth="1"/>
    <col min="6" max="6" width="14.57421875" style="3" bestFit="1" customWidth="1"/>
    <col min="7" max="7" width="15.57421875" style="3" bestFit="1" customWidth="1"/>
    <col min="8" max="8" width="2.7109375" style="4" customWidth="1"/>
    <col min="9" max="10" width="9.140625" style="5" customWidth="1"/>
    <col min="11" max="11" width="14.57421875" style="46" bestFit="1" customWidth="1"/>
    <col min="12" max="12" width="14.28125" style="5" bestFit="1" customWidth="1"/>
    <col min="13" max="16384" width="9.140625" style="5" customWidth="1"/>
  </cols>
  <sheetData>
    <row r="1" spans="1:3" ht="12.75">
      <c r="A1" s="1"/>
      <c r="B1" s="1"/>
      <c r="C1" s="2" t="s">
        <v>0</v>
      </c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3" ht="12.75">
      <c r="A5" s="1"/>
      <c r="B5" s="6" t="s">
        <v>1</v>
      </c>
      <c r="C5" s="2">
        <f>C22</f>
        <v>1787259027</v>
      </c>
    </row>
    <row r="6" spans="1:3" ht="12.75">
      <c r="A6" s="1"/>
      <c r="B6" s="6" t="s">
        <v>2</v>
      </c>
      <c r="C6" s="2">
        <f>C109</f>
        <v>1787259027</v>
      </c>
    </row>
    <row r="7" spans="1:2" ht="12.75">
      <c r="A7" s="1"/>
      <c r="B7" s="1"/>
    </row>
    <row r="8" spans="1:8" ht="12.75">
      <c r="A8" s="52" t="s">
        <v>3</v>
      </c>
      <c r="B8" s="52" t="s">
        <v>4</v>
      </c>
      <c r="C8" s="54" t="s">
        <v>5</v>
      </c>
      <c r="D8" s="54"/>
      <c r="E8" s="54"/>
      <c r="F8" s="54"/>
      <c r="G8" s="54"/>
      <c r="H8" s="7"/>
    </row>
    <row r="9" spans="1:8" ht="12.75">
      <c r="A9" s="52"/>
      <c r="B9" s="53"/>
      <c r="C9" s="54"/>
      <c r="D9" s="55" t="s">
        <v>6</v>
      </c>
      <c r="E9" s="56"/>
      <c r="F9" s="57"/>
      <c r="G9" s="54" t="s">
        <v>7</v>
      </c>
      <c r="H9" s="7"/>
    </row>
    <row r="10" spans="1:8" ht="25.5">
      <c r="A10" s="52"/>
      <c r="B10" s="53"/>
      <c r="C10" s="54"/>
      <c r="D10" s="8" t="s">
        <v>8</v>
      </c>
      <c r="E10" s="9" t="s">
        <v>9</v>
      </c>
      <c r="F10" s="8" t="s">
        <v>10</v>
      </c>
      <c r="G10" s="54"/>
      <c r="H10" s="7"/>
    </row>
    <row r="11" spans="1:8" ht="12.75">
      <c r="A11" s="10">
        <v>1</v>
      </c>
      <c r="B11" s="10">
        <v>2</v>
      </c>
      <c r="C11" s="11" t="s">
        <v>11</v>
      </c>
      <c r="D11" s="12">
        <v>4</v>
      </c>
      <c r="E11" s="12">
        <v>5</v>
      </c>
      <c r="F11" s="12">
        <v>6</v>
      </c>
      <c r="G11" s="12">
        <v>7</v>
      </c>
      <c r="H11" s="13"/>
    </row>
    <row r="12" spans="1:8" ht="12.75">
      <c r="A12" s="10">
        <v>741100</v>
      </c>
      <c r="B12" s="14" t="s">
        <v>12</v>
      </c>
      <c r="C12" s="15">
        <f>D12+E12+F12+G12</f>
        <v>200000</v>
      </c>
      <c r="D12" s="16"/>
      <c r="E12" s="16"/>
      <c r="F12" s="16"/>
      <c r="G12" s="16">
        <v>200000</v>
      </c>
      <c r="H12" s="17"/>
    </row>
    <row r="13" spans="1:8" ht="25.5">
      <c r="A13" s="10">
        <v>742300</v>
      </c>
      <c r="B13" s="14" t="s">
        <v>13</v>
      </c>
      <c r="C13" s="15">
        <f>D13+E13+F13+G13</f>
        <v>692129833</v>
      </c>
      <c r="D13" s="16"/>
      <c r="E13" s="16"/>
      <c r="F13" s="16"/>
      <c r="G13" s="16">
        <v>692129833</v>
      </c>
      <c r="H13" s="17"/>
    </row>
    <row r="14" spans="1:8" ht="12.75">
      <c r="A14" s="10">
        <v>745100</v>
      </c>
      <c r="B14" s="14" t="s">
        <v>14</v>
      </c>
      <c r="C14" s="15">
        <f aca="true" t="shared" si="0" ref="C14:C21">D14+E14+F14+G14</f>
        <v>1500000</v>
      </c>
      <c r="D14" s="16"/>
      <c r="E14" s="16"/>
      <c r="F14" s="16"/>
      <c r="G14" s="15">
        <v>1500000</v>
      </c>
      <c r="H14" s="18"/>
    </row>
    <row r="15" spans="1:8" ht="25.5">
      <c r="A15" s="10">
        <v>772100</v>
      </c>
      <c r="B15" s="14" t="s">
        <v>15</v>
      </c>
      <c r="C15" s="15">
        <f t="shared" si="0"/>
        <v>2000000</v>
      </c>
      <c r="D15" s="16"/>
      <c r="E15" s="16">
        <v>1000000</v>
      </c>
      <c r="F15" s="16">
        <v>1000000</v>
      </c>
      <c r="G15" s="16"/>
      <c r="H15" s="17"/>
    </row>
    <row r="16" spans="1:8" ht="25.5">
      <c r="A16" s="10">
        <v>781100</v>
      </c>
      <c r="B16" s="14" t="s">
        <v>16</v>
      </c>
      <c r="C16" s="15">
        <f t="shared" si="0"/>
        <v>186786000</v>
      </c>
      <c r="D16" s="16"/>
      <c r="E16" s="16"/>
      <c r="F16" s="16">
        <v>186786000</v>
      </c>
      <c r="G16" s="16"/>
      <c r="H16" s="17"/>
    </row>
    <row r="17" spans="1:8" ht="25.5">
      <c r="A17" s="10">
        <v>781100</v>
      </c>
      <c r="B17" s="14" t="s">
        <v>17</v>
      </c>
      <c r="C17" s="15">
        <f t="shared" si="0"/>
        <v>67000000</v>
      </c>
      <c r="D17" s="16"/>
      <c r="E17" s="16"/>
      <c r="F17" s="15">
        <v>67000000</v>
      </c>
      <c r="G17" s="16"/>
      <c r="H17" s="17"/>
    </row>
    <row r="18" spans="1:8" ht="12.75">
      <c r="A18" s="10">
        <v>791100</v>
      </c>
      <c r="B18" s="14" t="s">
        <v>18</v>
      </c>
      <c r="C18" s="15">
        <f t="shared" si="0"/>
        <v>20000000</v>
      </c>
      <c r="D18" s="15">
        <v>20000000</v>
      </c>
      <c r="E18" s="16"/>
      <c r="F18" s="16"/>
      <c r="G18" s="16"/>
      <c r="H18" s="17"/>
    </row>
    <row r="19" spans="1:11" s="38" customFormat="1" ht="12.75">
      <c r="A19" s="35">
        <v>791100</v>
      </c>
      <c r="B19" s="19" t="s">
        <v>74</v>
      </c>
      <c r="C19" s="36">
        <f t="shared" si="0"/>
        <v>707543194</v>
      </c>
      <c r="D19" s="36">
        <v>707543194</v>
      </c>
      <c r="E19" s="42"/>
      <c r="F19" s="42"/>
      <c r="G19" s="42"/>
      <c r="H19" s="43"/>
      <c r="K19" s="47"/>
    </row>
    <row r="20" spans="1:8" ht="12.75">
      <c r="A20" s="10">
        <v>811100</v>
      </c>
      <c r="B20" s="14" t="s">
        <v>19</v>
      </c>
      <c r="C20" s="15">
        <f t="shared" si="0"/>
        <v>100000</v>
      </c>
      <c r="D20" s="16"/>
      <c r="E20" s="16"/>
      <c r="F20" s="16"/>
      <c r="G20" s="15">
        <v>100000</v>
      </c>
      <c r="H20" s="18"/>
    </row>
    <row r="21" spans="1:8" ht="12.75">
      <c r="A21" s="10">
        <v>822100</v>
      </c>
      <c r="B21" s="14" t="s">
        <v>20</v>
      </c>
      <c r="C21" s="15">
        <f t="shared" si="0"/>
        <v>110000000</v>
      </c>
      <c r="D21" s="16"/>
      <c r="E21" s="16"/>
      <c r="F21" s="16"/>
      <c r="G21" s="15">
        <v>110000000</v>
      </c>
      <c r="H21" s="18"/>
    </row>
    <row r="22" spans="1:8" ht="12.75">
      <c r="A22" s="10"/>
      <c r="B22" s="19" t="s">
        <v>21</v>
      </c>
      <c r="C22" s="20">
        <f>SUM(C12:C21)</f>
        <v>1787259027</v>
      </c>
      <c r="D22" s="21">
        <f>SUM(D12:D21)</f>
        <v>727543194</v>
      </c>
      <c r="E22" s="21">
        <f>SUM(E12:E21)</f>
        <v>1000000</v>
      </c>
      <c r="F22" s="21">
        <f>SUM(F12:F21)</f>
        <v>254786000</v>
      </c>
      <c r="G22" s="21">
        <f>SUM(G12:G21)</f>
        <v>803929833</v>
      </c>
      <c r="H22" s="13"/>
    </row>
    <row r="23" spans="1:8" ht="12.75">
      <c r="A23" s="22"/>
      <c r="B23" s="23"/>
      <c r="C23" s="24"/>
      <c r="D23" s="25"/>
      <c r="E23" s="25"/>
      <c r="F23" s="25"/>
      <c r="G23" s="25"/>
      <c r="H23" s="13"/>
    </row>
    <row r="24" spans="1:8" ht="12.75">
      <c r="A24" s="22"/>
      <c r="B24" s="23"/>
      <c r="C24" s="24"/>
      <c r="D24" s="25"/>
      <c r="E24" s="25"/>
      <c r="F24" s="25"/>
      <c r="G24" s="25"/>
      <c r="H24" s="13"/>
    </row>
    <row r="25" spans="1:8" ht="12.75">
      <c r="A25" s="22"/>
      <c r="B25" s="23"/>
      <c r="C25" s="24"/>
      <c r="D25" s="25"/>
      <c r="E25" s="25"/>
      <c r="F25" s="25"/>
      <c r="G25" s="25"/>
      <c r="H25" s="13"/>
    </row>
    <row r="26" spans="1:8" ht="12.75">
      <c r="A26" s="22"/>
      <c r="B26" s="23"/>
      <c r="C26" s="24"/>
      <c r="D26" s="25"/>
      <c r="E26" s="25"/>
      <c r="F26" s="25"/>
      <c r="G26" s="25"/>
      <c r="H26" s="13"/>
    </row>
    <row r="27" spans="1:8" ht="12.75">
      <c r="A27" s="22"/>
      <c r="B27" s="23"/>
      <c r="C27" s="24"/>
      <c r="D27" s="25"/>
      <c r="E27" s="25"/>
      <c r="F27" s="25"/>
      <c r="G27" s="25"/>
      <c r="H27" s="13"/>
    </row>
    <row r="28" spans="1:8" ht="12.75">
      <c r="A28" s="22"/>
      <c r="B28" s="23"/>
      <c r="C28" s="24"/>
      <c r="D28" s="25"/>
      <c r="E28" s="25"/>
      <c r="F28" s="25"/>
      <c r="G28" s="25"/>
      <c r="H28" s="13"/>
    </row>
    <row r="29" spans="1:8" ht="12.75">
      <c r="A29" s="22"/>
      <c r="B29" s="23"/>
      <c r="C29" s="24"/>
      <c r="D29" s="25"/>
      <c r="E29" s="25"/>
      <c r="F29" s="25"/>
      <c r="G29" s="25"/>
      <c r="H29" s="13"/>
    </row>
    <row r="30" spans="1:8" ht="12.75">
      <c r="A30" s="22"/>
      <c r="B30" s="23"/>
      <c r="C30" s="24"/>
      <c r="D30" s="25"/>
      <c r="E30" s="25"/>
      <c r="F30" s="25"/>
      <c r="G30" s="25"/>
      <c r="H30" s="13"/>
    </row>
    <row r="31" spans="1:8" ht="12.75">
      <c r="A31" s="22"/>
      <c r="B31" s="23"/>
      <c r="C31" s="24"/>
      <c r="D31" s="25"/>
      <c r="E31" s="25"/>
      <c r="F31" s="25"/>
      <c r="G31" s="25"/>
      <c r="H31" s="13"/>
    </row>
    <row r="32" spans="1:8" ht="12.75">
      <c r="A32" s="22"/>
      <c r="B32" s="23"/>
      <c r="C32" s="24"/>
      <c r="D32" s="25"/>
      <c r="E32" s="25"/>
      <c r="F32" s="25"/>
      <c r="G32" s="25"/>
      <c r="H32" s="13"/>
    </row>
    <row r="33" spans="1:8" ht="12.75">
      <c r="A33" s="22"/>
      <c r="B33" s="23"/>
      <c r="C33" s="24"/>
      <c r="D33" s="25"/>
      <c r="E33" s="25"/>
      <c r="F33" s="25"/>
      <c r="G33" s="25"/>
      <c r="H33" s="13"/>
    </row>
    <row r="34" spans="1:8" ht="12.75">
      <c r="A34" s="22"/>
      <c r="B34" s="23"/>
      <c r="C34" s="24"/>
      <c r="D34" s="25"/>
      <c r="E34" s="25"/>
      <c r="F34" s="25"/>
      <c r="G34" s="25"/>
      <c r="H34" s="13"/>
    </row>
    <row r="35" spans="1:8" ht="12.75">
      <c r="A35" s="22"/>
      <c r="B35" s="23"/>
      <c r="C35" s="24"/>
      <c r="D35" s="25"/>
      <c r="E35" s="25"/>
      <c r="F35" s="25"/>
      <c r="G35" s="25"/>
      <c r="H35" s="13"/>
    </row>
    <row r="36" spans="1:8" ht="12.75">
      <c r="A36" s="1"/>
      <c r="B36" s="1"/>
      <c r="D36" s="26"/>
      <c r="E36" s="26"/>
      <c r="F36" s="26"/>
      <c r="G36" s="27"/>
      <c r="H36" s="28"/>
    </row>
    <row r="37" spans="1:8" ht="12.75">
      <c r="A37" s="52" t="s">
        <v>3</v>
      </c>
      <c r="B37" s="52" t="s">
        <v>4</v>
      </c>
      <c r="C37" s="55" t="s">
        <v>22</v>
      </c>
      <c r="D37" s="59"/>
      <c r="E37" s="59"/>
      <c r="F37" s="59"/>
      <c r="G37" s="60"/>
      <c r="H37" s="28"/>
    </row>
    <row r="38" spans="1:8" ht="12.75">
      <c r="A38" s="52"/>
      <c r="B38" s="58"/>
      <c r="C38" s="54" t="s">
        <v>23</v>
      </c>
      <c r="D38" s="55" t="s">
        <v>24</v>
      </c>
      <c r="E38" s="59"/>
      <c r="F38" s="60"/>
      <c r="G38" s="54" t="s">
        <v>7</v>
      </c>
      <c r="H38" s="29"/>
    </row>
    <row r="39" spans="1:8" ht="25.5">
      <c r="A39" s="52"/>
      <c r="B39" s="58"/>
      <c r="C39" s="61"/>
      <c r="D39" s="9" t="s">
        <v>25</v>
      </c>
      <c r="E39" s="9" t="s">
        <v>9</v>
      </c>
      <c r="F39" s="9" t="s">
        <v>10</v>
      </c>
      <c r="G39" s="61"/>
      <c r="H39" s="28"/>
    </row>
    <row r="40" spans="1:8" ht="12.75">
      <c r="A40" s="10">
        <v>1</v>
      </c>
      <c r="B40" s="10">
        <v>2</v>
      </c>
      <c r="C40" s="11" t="s">
        <v>11</v>
      </c>
      <c r="D40" s="12">
        <v>4</v>
      </c>
      <c r="E40" s="12">
        <v>5</v>
      </c>
      <c r="F40" s="12">
        <v>6</v>
      </c>
      <c r="G40" s="12">
        <v>7</v>
      </c>
      <c r="H40" s="13"/>
    </row>
    <row r="41" spans="1:8" ht="12.75">
      <c r="A41" s="10">
        <v>411100</v>
      </c>
      <c r="B41" s="14" t="s">
        <v>26</v>
      </c>
      <c r="C41" s="15">
        <f>D41+E41+F41+G41</f>
        <v>297600000</v>
      </c>
      <c r="D41" s="16">
        <v>4864964</v>
      </c>
      <c r="E41" s="16"/>
      <c r="F41" s="15">
        <v>41714743</v>
      </c>
      <c r="G41" s="15">
        <v>251020293</v>
      </c>
      <c r="H41" s="18"/>
    </row>
    <row r="42" spans="1:8" ht="25.5">
      <c r="A42" s="10">
        <v>412100</v>
      </c>
      <c r="B42" s="14" t="s">
        <v>27</v>
      </c>
      <c r="C42" s="15">
        <f aca="true" t="shared" si="1" ref="C42:C108">D42+E42+F42+G42</f>
        <v>35712000</v>
      </c>
      <c r="D42" s="16">
        <v>585236</v>
      </c>
      <c r="E42" s="16"/>
      <c r="F42" s="15">
        <v>5005564</v>
      </c>
      <c r="G42" s="15">
        <v>30121200</v>
      </c>
      <c r="H42" s="18"/>
    </row>
    <row r="43" spans="1:8" ht="12.75">
      <c r="A43" s="10">
        <v>412200</v>
      </c>
      <c r="B43" s="14" t="s">
        <v>28</v>
      </c>
      <c r="C43" s="15">
        <f t="shared" si="1"/>
        <v>15325999</v>
      </c>
      <c r="D43" s="16">
        <v>252102</v>
      </c>
      <c r="E43" s="16"/>
      <c r="F43" s="15">
        <v>2148030</v>
      </c>
      <c r="G43" s="15">
        <v>12925867</v>
      </c>
      <c r="H43" s="18"/>
    </row>
    <row r="44" spans="1:8" ht="12.75">
      <c r="A44" s="10">
        <v>412300</v>
      </c>
      <c r="B44" s="14" t="s">
        <v>29</v>
      </c>
      <c r="C44" s="15">
        <f t="shared" si="1"/>
        <v>2231999</v>
      </c>
      <c r="D44" s="16">
        <v>36015</v>
      </c>
      <c r="E44" s="16"/>
      <c r="F44" s="15">
        <v>312927</v>
      </c>
      <c r="G44" s="15">
        <v>1883057</v>
      </c>
      <c r="H44" s="18"/>
    </row>
    <row r="45" spans="1:8" ht="25.5">
      <c r="A45" s="10">
        <v>414100</v>
      </c>
      <c r="B45" s="14" t="s">
        <v>30</v>
      </c>
      <c r="C45" s="15">
        <f t="shared" si="1"/>
        <v>2000000</v>
      </c>
      <c r="D45" s="16"/>
      <c r="E45" s="16">
        <v>1000000</v>
      </c>
      <c r="F45" s="16">
        <v>1000000</v>
      </c>
      <c r="G45" s="16"/>
      <c r="H45" s="17"/>
    </row>
    <row r="46" spans="1:8" ht="12.75">
      <c r="A46" s="10">
        <v>414300</v>
      </c>
      <c r="B46" s="14" t="s">
        <v>31</v>
      </c>
      <c r="C46" s="15">
        <f t="shared" si="1"/>
        <v>1000000</v>
      </c>
      <c r="D46" s="16"/>
      <c r="E46" s="16"/>
      <c r="F46" s="15">
        <v>142500</v>
      </c>
      <c r="G46" s="15">
        <v>857500</v>
      </c>
      <c r="H46" s="18"/>
    </row>
    <row r="47" spans="1:8" ht="38.25">
      <c r="A47" s="10">
        <v>414400</v>
      </c>
      <c r="B47" s="14" t="s">
        <v>32</v>
      </c>
      <c r="C47" s="15">
        <f t="shared" si="1"/>
        <v>100000</v>
      </c>
      <c r="D47" s="16"/>
      <c r="E47" s="16"/>
      <c r="F47" s="16"/>
      <c r="G47" s="16">
        <v>100000</v>
      </c>
      <c r="H47" s="17"/>
    </row>
    <row r="48" spans="1:8" ht="12.75">
      <c r="A48" s="10">
        <v>415100</v>
      </c>
      <c r="B48" s="14" t="s">
        <v>33</v>
      </c>
      <c r="C48" s="15">
        <f t="shared" si="1"/>
        <v>14000000</v>
      </c>
      <c r="D48" s="16"/>
      <c r="E48" s="16"/>
      <c r="F48" s="30">
        <v>1995000</v>
      </c>
      <c r="G48" s="31">
        <v>12005000</v>
      </c>
      <c r="H48" s="32"/>
    </row>
    <row r="49" spans="1:8" ht="25.5">
      <c r="A49" s="10">
        <v>416100</v>
      </c>
      <c r="B49" s="14" t="s">
        <v>34</v>
      </c>
      <c r="C49" s="15">
        <f t="shared" si="1"/>
        <v>5000000</v>
      </c>
      <c r="D49" s="16"/>
      <c r="E49" s="16"/>
      <c r="F49" s="15"/>
      <c r="G49" s="15">
        <v>5000000</v>
      </c>
      <c r="H49" s="18"/>
    </row>
    <row r="50" spans="1:8" ht="25.5">
      <c r="A50" s="10">
        <v>421100</v>
      </c>
      <c r="B50" s="14" t="s">
        <v>35</v>
      </c>
      <c r="C50" s="15">
        <f t="shared" si="1"/>
        <v>1000000</v>
      </c>
      <c r="D50" s="16"/>
      <c r="E50" s="16"/>
      <c r="F50" s="15">
        <v>142500</v>
      </c>
      <c r="G50" s="15">
        <v>857500</v>
      </c>
      <c r="H50" s="18"/>
    </row>
    <row r="51" spans="1:8" ht="12.75">
      <c r="A51" s="10">
        <v>421200</v>
      </c>
      <c r="B51" s="14" t="s">
        <v>36</v>
      </c>
      <c r="C51" s="15">
        <f t="shared" si="1"/>
        <v>14400000</v>
      </c>
      <c r="D51" s="16"/>
      <c r="E51" s="16"/>
      <c r="F51" s="15">
        <v>2052000</v>
      </c>
      <c r="G51" s="15">
        <v>12348000</v>
      </c>
      <c r="H51" s="18"/>
    </row>
    <row r="52" spans="1:11" s="38" customFormat="1" ht="12.75">
      <c r="A52" s="35">
        <v>421200</v>
      </c>
      <c r="B52" s="19" t="s">
        <v>76</v>
      </c>
      <c r="C52" s="36">
        <f t="shared" si="1"/>
        <v>18022058</v>
      </c>
      <c r="D52" s="42">
        <v>18022058</v>
      </c>
      <c r="E52" s="42"/>
      <c r="F52" s="36"/>
      <c r="G52" s="36"/>
      <c r="H52" s="37"/>
      <c r="K52" s="47"/>
    </row>
    <row r="53" spans="1:8" ht="12.75">
      <c r="A53" s="10">
        <v>421300</v>
      </c>
      <c r="B53" s="14" t="s">
        <v>37</v>
      </c>
      <c r="C53" s="15">
        <f t="shared" si="1"/>
        <v>2400000</v>
      </c>
      <c r="D53" s="16"/>
      <c r="E53" s="16"/>
      <c r="F53" s="15">
        <v>342000</v>
      </c>
      <c r="G53" s="15">
        <v>2058000</v>
      </c>
      <c r="H53" s="18"/>
    </row>
    <row r="54" spans="1:11" s="38" customFormat="1" ht="12.75">
      <c r="A54" s="35">
        <v>421300</v>
      </c>
      <c r="B54" s="19" t="s">
        <v>77</v>
      </c>
      <c r="C54" s="36">
        <f t="shared" si="1"/>
        <v>1928143</v>
      </c>
      <c r="D54" s="42">
        <v>1928143</v>
      </c>
      <c r="E54" s="42"/>
      <c r="F54" s="36"/>
      <c r="G54" s="36"/>
      <c r="H54" s="37"/>
      <c r="K54" s="47"/>
    </row>
    <row r="55" spans="1:8" ht="12.75">
      <c r="A55" s="10">
        <v>421400</v>
      </c>
      <c r="B55" s="14" t="s">
        <v>38</v>
      </c>
      <c r="C55" s="15">
        <f t="shared" si="1"/>
        <v>5146500</v>
      </c>
      <c r="D55" s="16">
        <v>1400941</v>
      </c>
      <c r="E55" s="16"/>
      <c r="F55" s="15">
        <f>533742+457684</f>
        <v>991426</v>
      </c>
      <c r="G55" s="15">
        <v>2754133</v>
      </c>
      <c r="H55" s="18"/>
    </row>
    <row r="56" spans="1:11" s="38" customFormat="1" ht="12.75">
      <c r="A56" s="35">
        <v>421400</v>
      </c>
      <c r="B56" s="19" t="s">
        <v>78</v>
      </c>
      <c r="C56" s="36">
        <f t="shared" si="1"/>
        <v>4844579</v>
      </c>
      <c r="D56" s="42">
        <v>4844579</v>
      </c>
      <c r="E56" s="42"/>
      <c r="F56" s="36"/>
      <c r="G56" s="36"/>
      <c r="H56" s="37"/>
      <c r="K56" s="47"/>
    </row>
    <row r="57" spans="1:8" ht="12.75">
      <c r="A57" s="10">
        <v>421500</v>
      </c>
      <c r="B57" s="14" t="s">
        <v>39</v>
      </c>
      <c r="C57" s="15">
        <f t="shared" si="1"/>
        <v>1800000</v>
      </c>
      <c r="D57" s="16"/>
      <c r="E57" s="16"/>
      <c r="F57" s="15">
        <v>256500</v>
      </c>
      <c r="G57" s="15">
        <v>1543500</v>
      </c>
      <c r="H57" s="18"/>
    </row>
    <row r="58" spans="1:11" s="38" customFormat="1" ht="12.75">
      <c r="A58" s="35">
        <v>421500</v>
      </c>
      <c r="B58" s="19" t="s">
        <v>79</v>
      </c>
      <c r="C58" s="36">
        <f t="shared" si="1"/>
        <v>2504318</v>
      </c>
      <c r="D58" s="42">
        <v>2504318</v>
      </c>
      <c r="E58" s="42"/>
      <c r="F58" s="36"/>
      <c r="G58" s="36"/>
      <c r="H58" s="37"/>
      <c r="K58" s="47"/>
    </row>
    <row r="59" spans="1:8" ht="12.75">
      <c r="A59" s="10">
        <v>421600</v>
      </c>
      <c r="B59" s="14" t="s">
        <v>40</v>
      </c>
      <c r="C59" s="15">
        <f t="shared" si="1"/>
        <v>420000</v>
      </c>
      <c r="D59" s="16"/>
      <c r="E59" s="16"/>
      <c r="F59" s="16">
        <v>59850</v>
      </c>
      <c r="G59" s="16">
        <v>360150</v>
      </c>
      <c r="H59" s="17"/>
    </row>
    <row r="60" spans="1:8" ht="12.75">
      <c r="A60" s="10">
        <f>422100</f>
        <v>422100</v>
      </c>
      <c r="B60" s="14" t="s">
        <v>41</v>
      </c>
      <c r="C60" s="15">
        <f t="shared" si="1"/>
        <v>16800000</v>
      </c>
      <c r="D60" s="16"/>
      <c r="E60" s="16"/>
      <c r="F60" s="15">
        <v>2394000</v>
      </c>
      <c r="G60" s="15">
        <v>14406000</v>
      </c>
      <c r="H60" s="18"/>
    </row>
    <row r="61" spans="1:11" s="38" customFormat="1" ht="25.5">
      <c r="A61" s="35">
        <f>422100</f>
        <v>422100</v>
      </c>
      <c r="B61" s="19" t="s">
        <v>96</v>
      </c>
      <c r="C61" s="36">
        <f t="shared" si="1"/>
        <v>429693</v>
      </c>
      <c r="D61" s="42">
        <v>429693</v>
      </c>
      <c r="E61" s="42"/>
      <c r="F61" s="36"/>
      <c r="G61" s="36"/>
      <c r="H61" s="37"/>
      <c r="K61" s="47"/>
    </row>
    <row r="62" spans="1:8" ht="25.5">
      <c r="A62" s="10">
        <v>422200</v>
      </c>
      <c r="B62" s="14" t="s">
        <v>42</v>
      </c>
      <c r="C62" s="15">
        <f t="shared" si="1"/>
        <v>200000</v>
      </c>
      <c r="D62" s="16"/>
      <c r="E62" s="16"/>
      <c r="F62" s="15">
        <v>28500</v>
      </c>
      <c r="G62" s="15">
        <v>171500</v>
      </c>
      <c r="H62" s="18"/>
    </row>
    <row r="63" spans="1:8" ht="12.75">
      <c r="A63" s="10">
        <v>422900</v>
      </c>
      <c r="B63" s="14" t="s">
        <v>43</v>
      </c>
      <c r="C63" s="15">
        <f t="shared" si="1"/>
        <v>1008000</v>
      </c>
      <c r="D63" s="16">
        <v>133334</v>
      </c>
      <c r="E63" s="16"/>
      <c r="F63" s="15">
        <v>124640</v>
      </c>
      <c r="G63" s="15">
        <v>750026</v>
      </c>
      <c r="H63" s="18"/>
    </row>
    <row r="64" spans="1:11" s="38" customFormat="1" ht="25.5">
      <c r="A64" s="35">
        <v>422900</v>
      </c>
      <c r="B64" s="19" t="s">
        <v>87</v>
      </c>
      <c r="C64" s="36">
        <f t="shared" si="1"/>
        <v>46768</v>
      </c>
      <c r="D64" s="42">
        <v>46768</v>
      </c>
      <c r="E64" s="42"/>
      <c r="F64" s="36"/>
      <c r="G64" s="36"/>
      <c r="H64" s="37"/>
      <c r="K64" s="47"/>
    </row>
    <row r="65" spans="1:8" ht="12.75">
      <c r="A65" s="10">
        <v>423100</v>
      </c>
      <c r="B65" s="14" t="s">
        <v>44</v>
      </c>
      <c r="C65" s="15">
        <f t="shared" si="1"/>
        <v>500000</v>
      </c>
      <c r="D65" s="16"/>
      <c r="E65" s="16"/>
      <c r="F65" s="15">
        <v>71250</v>
      </c>
      <c r="G65" s="15">
        <v>428750</v>
      </c>
      <c r="H65" s="18"/>
    </row>
    <row r="66" spans="1:8" ht="12.75">
      <c r="A66" s="10">
        <v>423200</v>
      </c>
      <c r="B66" s="14" t="s">
        <v>45</v>
      </c>
      <c r="C66" s="15">
        <f t="shared" si="1"/>
        <v>1069600</v>
      </c>
      <c r="D66" s="16">
        <v>583334</v>
      </c>
      <c r="E66" s="16"/>
      <c r="F66" s="15">
        <f>69293+59419</f>
        <v>128712</v>
      </c>
      <c r="G66" s="15">
        <v>357554</v>
      </c>
      <c r="H66" s="18"/>
    </row>
    <row r="67" spans="1:11" s="38" customFormat="1" ht="12.75">
      <c r="A67" s="35">
        <v>423200</v>
      </c>
      <c r="B67" s="19" t="s">
        <v>95</v>
      </c>
      <c r="C67" s="36">
        <f t="shared" si="1"/>
        <v>980921</v>
      </c>
      <c r="D67" s="42">
        <v>980921</v>
      </c>
      <c r="E67" s="42"/>
      <c r="F67" s="36"/>
      <c r="G67" s="36"/>
      <c r="H67" s="37"/>
      <c r="K67" s="47"/>
    </row>
    <row r="68" spans="1:8" ht="25.5">
      <c r="A68" s="10">
        <v>423300</v>
      </c>
      <c r="B68" s="14" t="s">
        <v>46</v>
      </c>
      <c r="C68" s="15">
        <f t="shared" si="1"/>
        <v>1859504</v>
      </c>
      <c r="D68" s="16">
        <v>549587</v>
      </c>
      <c r="E68" s="16"/>
      <c r="F68" s="15">
        <f>186663+160064</f>
        <v>346727</v>
      </c>
      <c r="G68" s="15">
        <v>963190</v>
      </c>
      <c r="H68" s="18"/>
    </row>
    <row r="69" spans="1:11" s="38" customFormat="1" ht="25.5">
      <c r="A69" s="35">
        <v>423300</v>
      </c>
      <c r="B69" s="19" t="s">
        <v>80</v>
      </c>
      <c r="C69" s="36">
        <f t="shared" si="1"/>
        <v>78817</v>
      </c>
      <c r="D69" s="42">
        <v>78817</v>
      </c>
      <c r="E69" s="42"/>
      <c r="F69" s="36"/>
      <c r="G69" s="36"/>
      <c r="H69" s="37"/>
      <c r="K69" s="47"/>
    </row>
    <row r="70" spans="1:8" ht="12.75">
      <c r="A70" s="10">
        <v>423400</v>
      </c>
      <c r="B70" s="14" t="s">
        <v>47</v>
      </c>
      <c r="C70" s="15">
        <f t="shared" si="1"/>
        <v>342000</v>
      </c>
      <c r="D70" s="16"/>
      <c r="E70" s="16"/>
      <c r="F70" s="15">
        <v>48735</v>
      </c>
      <c r="G70" s="15">
        <v>293265</v>
      </c>
      <c r="H70" s="18"/>
    </row>
    <row r="71" spans="1:11" s="38" customFormat="1" ht="12.75">
      <c r="A71" s="35">
        <v>423400</v>
      </c>
      <c r="B71" s="19" t="s">
        <v>81</v>
      </c>
      <c r="C71" s="36">
        <f t="shared" si="1"/>
        <v>508957</v>
      </c>
      <c r="D71" s="42">
        <v>508957</v>
      </c>
      <c r="E71" s="42"/>
      <c r="F71" s="36"/>
      <c r="G71" s="36"/>
      <c r="H71" s="37"/>
      <c r="K71" s="47"/>
    </row>
    <row r="72" spans="1:8" ht="12.75">
      <c r="A72" s="10">
        <v>423500</v>
      </c>
      <c r="B72" s="14" t="s">
        <v>48</v>
      </c>
      <c r="C72" s="15">
        <f t="shared" si="1"/>
        <v>2000000</v>
      </c>
      <c r="D72" s="16"/>
      <c r="E72" s="16"/>
      <c r="F72" s="15">
        <v>285000</v>
      </c>
      <c r="G72" s="15">
        <v>1715000</v>
      </c>
      <c r="H72" s="18"/>
    </row>
    <row r="73" spans="1:8" ht="12.75">
      <c r="A73" s="10">
        <v>423600</v>
      </c>
      <c r="B73" s="14" t="s">
        <v>49</v>
      </c>
      <c r="C73" s="15">
        <f t="shared" si="1"/>
        <v>360000</v>
      </c>
      <c r="D73" s="16">
        <v>250000</v>
      </c>
      <c r="E73" s="16"/>
      <c r="F73" s="16">
        <f>15675+13441</f>
        <v>29116</v>
      </c>
      <c r="G73" s="16">
        <v>80884</v>
      </c>
      <c r="H73" s="17"/>
    </row>
    <row r="74" spans="1:8" ht="12.75">
      <c r="A74" s="10">
        <v>423700</v>
      </c>
      <c r="B74" s="14" t="s">
        <v>50</v>
      </c>
      <c r="C74" s="15">
        <f t="shared" si="1"/>
        <v>240000</v>
      </c>
      <c r="D74" s="16"/>
      <c r="E74" s="16"/>
      <c r="F74" s="16"/>
      <c r="G74" s="16">
        <v>240000</v>
      </c>
      <c r="H74" s="17"/>
    </row>
    <row r="75" spans="1:11" s="38" customFormat="1" ht="12.75">
      <c r="A75" s="35">
        <v>423700</v>
      </c>
      <c r="B75" s="19" t="s">
        <v>82</v>
      </c>
      <c r="C75" s="36">
        <f t="shared" si="1"/>
        <v>832</v>
      </c>
      <c r="D75" s="42">
        <v>832</v>
      </c>
      <c r="E75" s="42"/>
      <c r="F75" s="42"/>
      <c r="G75" s="42"/>
      <c r="H75" s="43"/>
      <c r="K75" s="47"/>
    </row>
    <row r="76" spans="1:8" ht="12.75">
      <c r="A76" s="10">
        <v>423900</v>
      </c>
      <c r="B76" s="14" t="s">
        <v>51</v>
      </c>
      <c r="C76" s="15">
        <f t="shared" si="1"/>
        <v>8064000</v>
      </c>
      <c r="D76" s="16"/>
      <c r="E76" s="16"/>
      <c r="F76" s="15">
        <v>1149120</v>
      </c>
      <c r="G76" s="15">
        <v>6914880</v>
      </c>
      <c r="H76" s="18"/>
    </row>
    <row r="77" spans="1:11" s="38" customFormat="1" ht="12.75">
      <c r="A77" s="35">
        <v>423900</v>
      </c>
      <c r="B77" s="19" t="s">
        <v>83</v>
      </c>
      <c r="C77" s="36">
        <f t="shared" si="1"/>
        <v>10337460</v>
      </c>
      <c r="D77" s="42">
        <v>10337460</v>
      </c>
      <c r="E77" s="42"/>
      <c r="F77" s="36"/>
      <c r="G77" s="36"/>
      <c r="H77" s="37"/>
      <c r="K77" s="47"/>
    </row>
    <row r="78" spans="1:8" ht="12.75">
      <c r="A78" s="10">
        <v>424300</v>
      </c>
      <c r="B78" s="14" t="s">
        <v>52</v>
      </c>
      <c r="C78" s="15">
        <f t="shared" si="1"/>
        <v>410000</v>
      </c>
      <c r="D78" s="16">
        <v>341667</v>
      </c>
      <c r="E78" s="16"/>
      <c r="F78" s="16">
        <v>9737</v>
      </c>
      <c r="G78" s="16">
        <v>58596</v>
      </c>
      <c r="H78" s="17"/>
    </row>
    <row r="79" spans="1:11" s="38" customFormat="1" ht="12.75">
      <c r="A79" s="35">
        <v>424300</v>
      </c>
      <c r="B79" s="19" t="s">
        <v>84</v>
      </c>
      <c r="C79" s="36">
        <f t="shared" si="1"/>
        <v>83847</v>
      </c>
      <c r="D79" s="42">
        <v>83847</v>
      </c>
      <c r="E79" s="42"/>
      <c r="F79" s="42"/>
      <c r="G79" s="42"/>
      <c r="H79" s="43"/>
      <c r="K79" s="47"/>
    </row>
    <row r="80" spans="1:8" ht="25.5">
      <c r="A80" s="10">
        <v>424600</v>
      </c>
      <c r="B80" s="14" t="s">
        <v>53</v>
      </c>
      <c r="C80" s="15">
        <f t="shared" si="1"/>
        <v>240000</v>
      </c>
      <c r="D80" s="16"/>
      <c r="E80" s="16"/>
      <c r="F80" s="15">
        <v>34200</v>
      </c>
      <c r="G80" s="15">
        <v>205800</v>
      </c>
      <c r="H80" s="18"/>
    </row>
    <row r="81" spans="1:11" s="38" customFormat="1" ht="25.5">
      <c r="A81" s="35">
        <v>424600</v>
      </c>
      <c r="B81" s="19" t="s">
        <v>85</v>
      </c>
      <c r="C81" s="36">
        <f t="shared" si="1"/>
        <v>79200</v>
      </c>
      <c r="D81" s="42">
        <v>79200</v>
      </c>
      <c r="E81" s="42"/>
      <c r="F81" s="36"/>
      <c r="G81" s="36"/>
      <c r="H81" s="37"/>
      <c r="K81" s="47"/>
    </row>
    <row r="82" spans="1:8" ht="25.5">
      <c r="A82" s="10">
        <v>424900</v>
      </c>
      <c r="B82" s="14" t="s">
        <v>54</v>
      </c>
      <c r="C82" s="15">
        <f>D82+E82+F82+G82</f>
        <v>37687901</v>
      </c>
      <c r="D82" s="16">
        <v>7937918</v>
      </c>
      <c r="E82" s="16"/>
      <c r="F82" s="30">
        <f>4239373+3635262</f>
        <v>7874635</v>
      </c>
      <c r="G82" s="31">
        <v>21875348</v>
      </c>
      <c r="H82" s="32"/>
    </row>
    <row r="83" spans="1:11" s="38" customFormat="1" ht="25.5">
      <c r="A83" s="35">
        <v>424900</v>
      </c>
      <c r="B83" s="19" t="s">
        <v>86</v>
      </c>
      <c r="C83" s="36">
        <f>D83+E83+F83+G83</f>
        <v>8345957</v>
      </c>
      <c r="D83" s="42">
        <v>8345957</v>
      </c>
      <c r="E83" s="42"/>
      <c r="F83" s="49"/>
      <c r="G83" s="50"/>
      <c r="H83" s="51"/>
      <c r="K83" s="47"/>
    </row>
    <row r="84" spans="1:8" ht="25.5">
      <c r="A84" s="10">
        <v>425100</v>
      </c>
      <c r="B84" s="14" t="s">
        <v>55</v>
      </c>
      <c r="C84" s="15">
        <f t="shared" si="1"/>
        <v>7260000</v>
      </c>
      <c r="D84" s="16"/>
      <c r="E84" s="16"/>
      <c r="F84" s="33"/>
      <c r="G84" s="34">
        <v>7260000</v>
      </c>
      <c r="H84" s="18"/>
    </row>
    <row r="85" spans="1:11" s="38" customFormat="1" ht="25.5">
      <c r="A85" s="35">
        <v>425100</v>
      </c>
      <c r="B85" s="19" t="s">
        <v>88</v>
      </c>
      <c r="C85" s="36">
        <f t="shared" si="1"/>
        <v>108317</v>
      </c>
      <c r="D85" s="42">
        <v>108317</v>
      </c>
      <c r="E85" s="42"/>
      <c r="F85" s="44"/>
      <c r="G85" s="45"/>
      <c r="H85" s="37"/>
      <c r="K85" s="47"/>
    </row>
    <row r="86" spans="1:8" ht="12.75">
      <c r="A86" s="10">
        <v>425200</v>
      </c>
      <c r="B86" s="14" t="s">
        <v>56</v>
      </c>
      <c r="C86" s="15">
        <f t="shared" si="1"/>
        <v>22598400</v>
      </c>
      <c r="D86" s="16"/>
      <c r="E86" s="16"/>
      <c r="F86" s="33"/>
      <c r="G86" s="34">
        <v>22598400</v>
      </c>
      <c r="H86" s="18"/>
    </row>
    <row r="87" spans="1:11" s="38" customFormat="1" ht="25.5">
      <c r="A87" s="35">
        <v>425200</v>
      </c>
      <c r="B87" s="19" t="s">
        <v>89</v>
      </c>
      <c r="C87" s="36">
        <f t="shared" si="1"/>
        <v>5086957</v>
      </c>
      <c r="D87" s="42">
        <v>5086957</v>
      </c>
      <c r="E87" s="42"/>
      <c r="F87" s="44"/>
      <c r="G87" s="45"/>
      <c r="H87" s="37"/>
      <c r="K87" s="47"/>
    </row>
    <row r="88" spans="1:8" ht="12.75">
      <c r="A88" s="10">
        <v>426100</v>
      </c>
      <c r="B88" s="14" t="s">
        <v>57</v>
      </c>
      <c r="C88" s="15">
        <f t="shared" si="1"/>
        <v>5912196</v>
      </c>
      <c r="D88" s="16">
        <v>172469</v>
      </c>
      <c r="E88" s="16"/>
      <c r="F88" s="15">
        <f>817911+701359</f>
        <v>1519270</v>
      </c>
      <c r="G88" s="15">
        <v>4220457</v>
      </c>
      <c r="H88" s="18"/>
    </row>
    <row r="89" spans="1:11" s="38" customFormat="1" ht="25.5">
      <c r="A89" s="35">
        <v>426100</v>
      </c>
      <c r="B89" s="19" t="s">
        <v>90</v>
      </c>
      <c r="C89" s="36">
        <f t="shared" si="1"/>
        <v>1400571</v>
      </c>
      <c r="D89" s="42">
        <v>1400571</v>
      </c>
      <c r="E89" s="42"/>
      <c r="F89" s="36"/>
      <c r="G89" s="36"/>
      <c r="H89" s="37"/>
      <c r="K89" s="47"/>
    </row>
    <row r="90" spans="1:8" ht="25.5">
      <c r="A90" s="10">
        <v>426300</v>
      </c>
      <c r="B90" s="14" t="s">
        <v>58</v>
      </c>
      <c r="C90" s="15">
        <f t="shared" si="1"/>
        <v>938400</v>
      </c>
      <c r="D90" s="16"/>
      <c r="E90" s="16"/>
      <c r="F90" s="15">
        <v>133722</v>
      </c>
      <c r="G90" s="15">
        <v>804678</v>
      </c>
      <c r="H90" s="18"/>
    </row>
    <row r="91" spans="1:11" s="38" customFormat="1" ht="25.5">
      <c r="A91" s="35">
        <v>426300</v>
      </c>
      <c r="B91" s="19" t="s">
        <v>98</v>
      </c>
      <c r="C91" s="36">
        <f t="shared" si="1"/>
        <v>177945</v>
      </c>
      <c r="D91" s="42">
        <v>177945</v>
      </c>
      <c r="E91" s="42"/>
      <c r="F91" s="36"/>
      <c r="G91" s="36"/>
      <c r="H91" s="37"/>
      <c r="K91" s="47"/>
    </row>
    <row r="92" spans="1:8" ht="12.75">
      <c r="A92" s="10">
        <v>426400</v>
      </c>
      <c r="B92" s="14" t="s">
        <v>59</v>
      </c>
      <c r="C92" s="15">
        <f t="shared" si="1"/>
        <v>14400000</v>
      </c>
      <c r="D92" s="16"/>
      <c r="E92" s="16"/>
      <c r="F92" s="15">
        <v>2052000</v>
      </c>
      <c r="G92" s="15">
        <v>12348000</v>
      </c>
      <c r="H92" s="18"/>
    </row>
    <row r="93" spans="1:11" s="38" customFormat="1" ht="12.75">
      <c r="A93" s="35">
        <v>426400</v>
      </c>
      <c r="B93" s="19" t="s">
        <v>99</v>
      </c>
      <c r="C93" s="36">
        <f>D93+E93+F93+G93</f>
        <v>1822390</v>
      </c>
      <c r="D93" s="42">
        <v>1822390</v>
      </c>
      <c r="E93" s="42"/>
      <c r="F93" s="36"/>
      <c r="G93" s="36"/>
      <c r="H93" s="37"/>
      <c r="K93" s="47"/>
    </row>
    <row r="94" spans="1:8" ht="12.75">
      <c r="A94" s="10">
        <v>426700</v>
      </c>
      <c r="B94" s="14" t="s">
        <v>60</v>
      </c>
      <c r="C94" s="15">
        <f t="shared" si="1"/>
        <v>521981417</v>
      </c>
      <c r="D94" s="16">
        <v>2118850</v>
      </c>
      <c r="E94" s="16"/>
      <c r="F94" s="15">
        <v>180019856</v>
      </c>
      <c r="G94" s="15">
        <v>339842711</v>
      </c>
      <c r="H94" s="18"/>
    </row>
    <row r="95" spans="1:12" s="38" customFormat="1" ht="25.5">
      <c r="A95" s="35">
        <v>426700</v>
      </c>
      <c r="B95" s="19" t="s">
        <v>100</v>
      </c>
      <c r="C95" s="36">
        <f t="shared" si="1"/>
        <v>580335969</v>
      </c>
      <c r="D95" s="42">
        <f>577815515+3647936-1127482</f>
        <v>580335969</v>
      </c>
      <c r="E95" s="42"/>
      <c r="F95" s="36"/>
      <c r="G95" s="36"/>
      <c r="H95" s="37"/>
      <c r="K95" s="48">
        <f>L95+M95+N95+O95</f>
        <v>657543194</v>
      </c>
      <c r="L95" s="42">
        <v>657543194</v>
      </c>
    </row>
    <row r="96" spans="1:8" ht="25.5">
      <c r="A96" s="10">
        <v>426800</v>
      </c>
      <c r="B96" s="14" t="s">
        <v>61</v>
      </c>
      <c r="C96" s="15">
        <f t="shared" si="1"/>
        <v>8976992</v>
      </c>
      <c r="D96" s="16"/>
      <c r="E96" s="16"/>
      <c r="F96" s="15">
        <v>1279222</v>
      </c>
      <c r="G96" s="15">
        <v>7697770</v>
      </c>
      <c r="H96" s="18"/>
    </row>
    <row r="97" spans="1:11" s="38" customFormat="1" ht="25.5">
      <c r="A97" s="35">
        <v>426800</v>
      </c>
      <c r="B97" s="19" t="s">
        <v>104</v>
      </c>
      <c r="C97" s="36">
        <f t="shared" si="1"/>
        <v>7913184</v>
      </c>
      <c r="D97" s="42">
        <v>7913184</v>
      </c>
      <c r="E97" s="42"/>
      <c r="F97" s="36"/>
      <c r="G97" s="36"/>
      <c r="H97" s="37"/>
      <c r="K97" s="47"/>
    </row>
    <row r="98" spans="1:8" ht="12.75">
      <c r="A98" s="10">
        <v>426900</v>
      </c>
      <c r="B98" s="14" t="s">
        <v>62</v>
      </c>
      <c r="C98" s="15">
        <f t="shared" si="1"/>
        <v>7480826</v>
      </c>
      <c r="D98" s="16"/>
      <c r="E98" s="16"/>
      <c r="F98" s="15">
        <v>1066018</v>
      </c>
      <c r="G98" s="15">
        <v>6414808</v>
      </c>
      <c r="H98" s="18"/>
    </row>
    <row r="99" spans="1:11" s="38" customFormat="1" ht="25.5">
      <c r="A99" s="35">
        <v>426900</v>
      </c>
      <c r="B99" s="19" t="s">
        <v>103</v>
      </c>
      <c r="C99" s="36">
        <f t="shared" si="1"/>
        <v>19405</v>
      </c>
      <c r="D99" s="42">
        <v>19405</v>
      </c>
      <c r="E99" s="42"/>
      <c r="F99" s="36"/>
      <c r="G99" s="36"/>
      <c r="H99" s="37"/>
      <c r="K99" s="47"/>
    </row>
    <row r="100" spans="1:8" ht="12.75">
      <c r="A100" s="10">
        <v>444100</v>
      </c>
      <c r="B100" s="14" t="s">
        <v>63</v>
      </c>
      <c r="C100" s="15">
        <f t="shared" si="1"/>
        <v>200000</v>
      </c>
      <c r="D100" s="16"/>
      <c r="E100" s="16"/>
      <c r="F100" s="15">
        <v>28500</v>
      </c>
      <c r="G100" s="15">
        <v>171500</v>
      </c>
      <c r="H100" s="18"/>
    </row>
    <row r="101" spans="1:8" ht="12.75">
      <c r="A101" s="10">
        <v>444200</v>
      </c>
      <c r="B101" s="14" t="s">
        <v>64</v>
      </c>
      <c r="C101" s="15">
        <f t="shared" si="1"/>
        <v>50000000</v>
      </c>
      <c r="D101" s="16">
        <v>50000000</v>
      </c>
      <c r="E101" s="16"/>
      <c r="F101" s="15"/>
      <c r="G101" s="15"/>
      <c r="H101" s="18"/>
    </row>
    <row r="102" spans="1:8" ht="12.75">
      <c r="A102" s="10">
        <v>482100</v>
      </c>
      <c r="B102" s="14" t="s">
        <v>65</v>
      </c>
      <c r="C102" s="15">
        <f t="shared" si="1"/>
        <v>30000</v>
      </c>
      <c r="D102" s="16"/>
      <c r="E102" s="16"/>
      <c r="F102" s="15"/>
      <c r="G102" s="15">
        <v>30000</v>
      </c>
      <c r="H102" s="18"/>
    </row>
    <row r="103" spans="1:8" ht="12.75">
      <c r="A103" s="10">
        <v>482200</v>
      </c>
      <c r="B103" s="14" t="s">
        <v>66</v>
      </c>
      <c r="C103" s="15">
        <f t="shared" si="1"/>
        <v>5000000</v>
      </c>
      <c r="D103" s="16"/>
      <c r="E103" s="16"/>
      <c r="F103" s="15"/>
      <c r="G103" s="15">
        <v>5000000</v>
      </c>
      <c r="H103" s="18"/>
    </row>
    <row r="104" spans="1:8" ht="12.75">
      <c r="A104" s="10">
        <v>512200</v>
      </c>
      <c r="B104" s="14" t="s">
        <v>67</v>
      </c>
      <c r="C104" s="15">
        <f t="shared" si="1"/>
        <v>16012899</v>
      </c>
      <c r="D104" s="16">
        <v>773583</v>
      </c>
      <c r="E104" s="16"/>
      <c r="F104" s="15"/>
      <c r="G104" s="15">
        <v>15239316</v>
      </c>
      <c r="H104" s="18"/>
    </row>
    <row r="105" spans="1:11" s="38" customFormat="1" ht="12.75">
      <c r="A105" s="35">
        <v>512200</v>
      </c>
      <c r="B105" s="19" t="s">
        <v>97</v>
      </c>
      <c r="C105" s="36">
        <f>D105+E105+F105+G105</f>
        <v>1885646</v>
      </c>
      <c r="D105" s="42">
        <v>1885646</v>
      </c>
      <c r="E105" s="42"/>
      <c r="F105" s="36"/>
      <c r="G105" s="36"/>
      <c r="H105" s="37"/>
      <c r="K105" s="47"/>
    </row>
    <row r="106" spans="1:8" ht="12.75">
      <c r="A106" s="10">
        <v>515100</v>
      </c>
      <c r="B106" s="14" t="s">
        <v>68</v>
      </c>
      <c r="C106" s="15">
        <f t="shared" si="1"/>
        <v>7200</v>
      </c>
      <c r="D106" s="16"/>
      <c r="E106" s="16"/>
      <c r="F106" s="16"/>
      <c r="G106" s="16">
        <v>7200</v>
      </c>
      <c r="H106" s="17"/>
    </row>
    <row r="107" spans="1:11" s="38" customFormat="1" ht="25.5">
      <c r="A107" s="35">
        <v>522300</v>
      </c>
      <c r="B107" s="19" t="s">
        <v>102</v>
      </c>
      <c r="C107" s="36">
        <f t="shared" si="1"/>
        <v>10545503</v>
      </c>
      <c r="D107" s="42">
        <v>10545503</v>
      </c>
      <c r="E107" s="42"/>
      <c r="F107" s="42"/>
      <c r="G107" s="42"/>
      <c r="H107" s="43"/>
      <c r="K107" s="47"/>
    </row>
    <row r="108" spans="1:11" s="38" customFormat="1" ht="12.75">
      <c r="A108" s="35">
        <v>512500</v>
      </c>
      <c r="B108" s="19" t="s">
        <v>101</v>
      </c>
      <c r="C108" s="36">
        <f t="shared" si="1"/>
        <v>55757</v>
      </c>
      <c r="D108" s="42">
        <v>55757</v>
      </c>
      <c r="E108" s="42"/>
      <c r="F108" s="42"/>
      <c r="G108" s="42"/>
      <c r="H108" s="43"/>
      <c r="K108" s="47"/>
    </row>
    <row r="109" spans="1:11" s="38" customFormat="1" ht="12.75">
      <c r="A109" s="35"/>
      <c r="B109" s="19" t="s">
        <v>69</v>
      </c>
      <c r="C109" s="36">
        <f>SUM(C41:C108)</f>
        <v>1787259027</v>
      </c>
      <c r="D109" s="36">
        <f>SUM(D41:D108)</f>
        <v>727543194</v>
      </c>
      <c r="E109" s="36">
        <f>SUM(E41:E108)</f>
        <v>1000000</v>
      </c>
      <c r="F109" s="36">
        <f>SUM(F41:F108)</f>
        <v>254786000</v>
      </c>
      <c r="G109" s="36">
        <f>SUM(G41:G108)</f>
        <v>803929833</v>
      </c>
      <c r="H109" s="37"/>
      <c r="K109" s="47"/>
    </row>
    <row r="110" spans="1:8" ht="12.75">
      <c r="A110" s="22"/>
      <c r="B110" s="23"/>
      <c r="C110" s="39"/>
      <c r="D110" s="39"/>
      <c r="E110" s="39"/>
      <c r="F110" s="39"/>
      <c r="G110" s="39"/>
      <c r="H110" s="18"/>
    </row>
    <row r="111" spans="1:8" ht="12.75">
      <c r="A111" s="22"/>
      <c r="B111" s="23"/>
      <c r="C111" s="39"/>
      <c r="D111" s="39"/>
      <c r="E111" s="39"/>
      <c r="F111" s="39"/>
      <c r="G111" s="39"/>
      <c r="H111" s="18"/>
    </row>
    <row r="112" spans="1:8" ht="12.75">
      <c r="A112" s="22"/>
      <c r="B112" s="23"/>
      <c r="C112" s="39"/>
      <c r="D112" s="39"/>
      <c r="E112" s="39"/>
      <c r="F112" s="39"/>
      <c r="G112" s="39"/>
      <c r="H112" s="18"/>
    </row>
    <row r="113" spans="1:11" ht="12.75">
      <c r="A113" s="22"/>
      <c r="B113" s="5" t="s">
        <v>70</v>
      </c>
      <c r="C113" s="39">
        <v>1787259027</v>
      </c>
      <c r="D113" s="39">
        <v>727543194</v>
      </c>
      <c r="E113" s="39"/>
      <c r="F113" s="39"/>
      <c r="G113" s="39"/>
      <c r="H113" s="18"/>
      <c r="K113" s="46">
        <v>643946316.85</v>
      </c>
    </row>
    <row r="114" spans="1:12" ht="12.75">
      <c r="A114" s="22"/>
      <c r="B114" s="5" t="s">
        <v>71</v>
      </c>
      <c r="C114" s="39"/>
      <c r="D114" s="39"/>
      <c r="E114" s="39"/>
      <c r="F114" s="39"/>
      <c r="G114" s="39"/>
      <c r="H114" s="18"/>
      <c r="K114" s="46">
        <v>10545502.66</v>
      </c>
      <c r="L114" s="5" t="s">
        <v>93</v>
      </c>
    </row>
    <row r="115" spans="3:12" ht="12.75">
      <c r="C115" s="2">
        <f>C109-C113</f>
        <v>0</v>
      </c>
      <c r="D115" s="2">
        <f>D109-D113</f>
        <v>0</v>
      </c>
      <c r="E115" s="2"/>
      <c r="F115" s="2"/>
      <c r="G115" s="2"/>
      <c r="H115" s="40"/>
      <c r="K115" s="46">
        <v>3647936.31</v>
      </c>
      <c r="L115" s="5" t="s">
        <v>92</v>
      </c>
    </row>
    <row r="116" spans="3:12" ht="12.75">
      <c r="C116" s="39"/>
      <c r="D116" s="41"/>
      <c r="E116" s="41"/>
      <c r="F116" s="41" t="s">
        <v>72</v>
      </c>
      <c r="G116" s="41"/>
      <c r="H116" s="32"/>
      <c r="K116" s="46">
        <v>-1127482.46</v>
      </c>
      <c r="L116" s="5" t="s">
        <v>91</v>
      </c>
    </row>
    <row r="117" spans="3:8" ht="12.75">
      <c r="C117" s="39"/>
      <c r="D117" s="41"/>
      <c r="E117" s="41"/>
      <c r="F117" s="41" t="s">
        <v>73</v>
      </c>
      <c r="G117" s="41"/>
      <c r="H117" s="32"/>
    </row>
    <row r="118" spans="3:8" ht="12.75">
      <c r="C118" s="24"/>
      <c r="D118" s="41"/>
      <c r="E118" s="41"/>
      <c r="F118" s="41"/>
      <c r="G118" s="41"/>
      <c r="H118" s="32"/>
    </row>
    <row r="119" spans="3:11" ht="12.75">
      <c r="C119" s="39"/>
      <c r="D119" s="41"/>
      <c r="E119" s="41"/>
      <c r="F119" s="41"/>
      <c r="G119" s="41"/>
      <c r="H119" s="32"/>
      <c r="K119" s="46">
        <f>SUM(K113:K118)</f>
        <v>657012273.3599999</v>
      </c>
    </row>
    <row r="121" ht="12.75">
      <c r="K121" s="46">
        <v>-657543194.23</v>
      </c>
    </row>
    <row r="123" spans="11:12" ht="12.75">
      <c r="K123" s="46">
        <f>SUM(K119:K122)</f>
        <v>-530920.870000124</v>
      </c>
      <c r="L123" s="5" t="s">
        <v>94</v>
      </c>
    </row>
  </sheetData>
  <sheetProtection/>
  <mergeCells count="12">
    <mergeCell ref="A8:A10"/>
    <mergeCell ref="B8:B10"/>
    <mergeCell ref="C8:C10"/>
    <mergeCell ref="D8:G8"/>
    <mergeCell ref="D9:F9"/>
    <mergeCell ref="G9:G10"/>
    <mergeCell ref="A37:A39"/>
    <mergeCell ref="B37:B39"/>
    <mergeCell ref="C37:G37"/>
    <mergeCell ref="C38:C39"/>
    <mergeCell ref="D38:F38"/>
    <mergeCell ref="G38:G39"/>
  </mergeCells>
  <dataValidations count="1">
    <dataValidation type="whole" allowBlank="1" showErrorMessage="1" errorTitle="Upozorenje" error="Niste uneli korektnu vrednost!&#10;Ponovite unos." sqref="F106:H108 D22:H35 E18:F21 G15:H19 E16:E17 F16 D20:D21 E14:F15 D14:D17 D12:H13 F45:H45 D41:E108 F47:H47 F78:H79 F73:H75 F59:H59 L95">
      <formula1>0</formula1>
      <formula2>999999999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9"/>
  <sheetViews>
    <sheetView tabSelected="1" zoomScalePageLayoutView="0" workbookViewId="0" topLeftCell="A1">
      <selection activeCell="L55" sqref="L55"/>
    </sheetView>
  </sheetViews>
  <sheetFormatPr defaultColWidth="9.140625" defaultRowHeight="15"/>
  <cols>
    <col min="1" max="1" width="8.421875" style="5" customWidth="1"/>
    <col min="2" max="2" width="38.421875" style="5" customWidth="1"/>
    <col min="3" max="3" width="17.8515625" style="2" customWidth="1"/>
    <col min="4" max="4" width="14.57421875" style="3" bestFit="1" customWidth="1"/>
    <col min="5" max="5" width="12.421875" style="3" bestFit="1" customWidth="1"/>
    <col min="6" max="6" width="14.57421875" style="3" bestFit="1" customWidth="1"/>
    <col min="7" max="7" width="15.57421875" style="3" bestFit="1" customWidth="1"/>
    <col min="8" max="8" width="2.7109375" style="4" customWidth="1"/>
    <col min="9" max="16384" width="9.140625" style="5" customWidth="1"/>
  </cols>
  <sheetData>
    <row r="1" spans="1:3" ht="12.75">
      <c r="A1" s="1"/>
      <c r="B1" s="1"/>
      <c r="C1" s="2" t="s">
        <v>0</v>
      </c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3" ht="12.75">
      <c r="A5" s="1"/>
      <c r="B5" s="6" t="s">
        <v>1</v>
      </c>
      <c r="C5" s="2">
        <f>C22</f>
        <v>1787259027</v>
      </c>
    </row>
    <row r="6" spans="1:3" ht="12.75">
      <c r="A6" s="1"/>
      <c r="B6" s="6" t="s">
        <v>2</v>
      </c>
      <c r="C6" s="2">
        <f>C109</f>
        <v>1787259027</v>
      </c>
    </row>
    <row r="7" spans="1:2" ht="12.75">
      <c r="A7" s="1"/>
      <c r="B7" s="1"/>
    </row>
    <row r="8" spans="1:8" ht="12.75">
      <c r="A8" s="52" t="s">
        <v>3</v>
      </c>
      <c r="B8" s="52" t="s">
        <v>4</v>
      </c>
      <c r="C8" s="54" t="s">
        <v>5</v>
      </c>
      <c r="D8" s="54"/>
      <c r="E8" s="54"/>
      <c r="F8" s="54"/>
      <c r="G8" s="54"/>
      <c r="H8" s="7"/>
    </row>
    <row r="9" spans="1:8" ht="12.75">
      <c r="A9" s="52"/>
      <c r="B9" s="53"/>
      <c r="C9" s="54"/>
      <c r="D9" s="55" t="s">
        <v>6</v>
      </c>
      <c r="E9" s="56"/>
      <c r="F9" s="57"/>
      <c r="G9" s="54" t="s">
        <v>7</v>
      </c>
      <c r="H9" s="7"/>
    </row>
    <row r="10" spans="1:8" ht="25.5">
      <c r="A10" s="52"/>
      <c r="B10" s="53"/>
      <c r="C10" s="54"/>
      <c r="D10" s="8" t="s">
        <v>8</v>
      </c>
      <c r="E10" s="9" t="s">
        <v>9</v>
      </c>
      <c r="F10" s="8" t="s">
        <v>10</v>
      </c>
      <c r="G10" s="54"/>
      <c r="H10" s="7"/>
    </row>
    <row r="11" spans="1:8" ht="12.75">
      <c r="A11" s="10">
        <v>1</v>
      </c>
      <c r="B11" s="10">
        <v>2</v>
      </c>
      <c r="C11" s="11" t="s">
        <v>11</v>
      </c>
      <c r="D11" s="12">
        <v>4</v>
      </c>
      <c r="E11" s="12">
        <v>5</v>
      </c>
      <c r="F11" s="12">
        <v>6</v>
      </c>
      <c r="G11" s="12">
        <v>7</v>
      </c>
      <c r="H11" s="13"/>
    </row>
    <row r="12" spans="1:8" ht="12.75">
      <c r="A12" s="10">
        <v>741100</v>
      </c>
      <c r="B12" s="14" t="s">
        <v>12</v>
      </c>
      <c r="C12" s="15">
        <f>D12+E12+F12+G12</f>
        <v>200000</v>
      </c>
      <c r="D12" s="16"/>
      <c r="E12" s="16"/>
      <c r="F12" s="16"/>
      <c r="G12" s="16">
        <v>200000</v>
      </c>
      <c r="H12" s="17"/>
    </row>
    <row r="13" spans="1:8" ht="25.5">
      <c r="A13" s="10">
        <v>742300</v>
      </c>
      <c r="B13" s="14" t="s">
        <v>13</v>
      </c>
      <c r="C13" s="15">
        <f>D13+E13+F13+G13</f>
        <v>692129833</v>
      </c>
      <c r="D13" s="16"/>
      <c r="E13" s="16"/>
      <c r="F13" s="16"/>
      <c r="G13" s="16">
        <v>692129833</v>
      </c>
      <c r="H13" s="17"/>
    </row>
    <row r="14" spans="1:8" ht="12.75">
      <c r="A14" s="10">
        <v>745100</v>
      </c>
      <c r="B14" s="14" t="s">
        <v>14</v>
      </c>
      <c r="C14" s="15">
        <f aca="true" t="shared" si="0" ref="C14:C21">D14+E14+F14+G14</f>
        <v>1500000</v>
      </c>
      <c r="D14" s="16"/>
      <c r="E14" s="16"/>
      <c r="F14" s="16"/>
      <c r="G14" s="15">
        <v>1500000</v>
      </c>
      <c r="H14" s="18"/>
    </row>
    <row r="15" spans="1:8" ht="25.5">
      <c r="A15" s="10">
        <v>772100</v>
      </c>
      <c r="B15" s="14" t="s">
        <v>15</v>
      </c>
      <c r="C15" s="15">
        <f t="shared" si="0"/>
        <v>2000000</v>
      </c>
      <c r="D15" s="16"/>
      <c r="E15" s="16">
        <v>1000000</v>
      </c>
      <c r="F15" s="16">
        <v>1000000</v>
      </c>
      <c r="G15" s="16"/>
      <c r="H15" s="17"/>
    </row>
    <row r="16" spans="1:8" ht="25.5">
      <c r="A16" s="10">
        <v>781100</v>
      </c>
      <c r="B16" s="14" t="s">
        <v>16</v>
      </c>
      <c r="C16" s="15">
        <f t="shared" si="0"/>
        <v>186786000</v>
      </c>
      <c r="D16" s="16"/>
      <c r="E16" s="16"/>
      <c r="F16" s="16">
        <v>186786000</v>
      </c>
      <c r="G16" s="16"/>
      <c r="H16" s="17"/>
    </row>
    <row r="17" spans="1:8" ht="25.5">
      <c r="A17" s="10">
        <v>781100</v>
      </c>
      <c r="B17" s="14" t="s">
        <v>17</v>
      </c>
      <c r="C17" s="15">
        <f t="shared" si="0"/>
        <v>67000000</v>
      </c>
      <c r="D17" s="16"/>
      <c r="E17" s="16"/>
      <c r="F17" s="15">
        <v>67000000</v>
      </c>
      <c r="G17" s="16"/>
      <c r="H17" s="17"/>
    </row>
    <row r="18" spans="1:8" ht="12.75">
      <c r="A18" s="10">
        <v>791100</v>
      </c>
      <c r="B18" s="14" t="s">
        <v>106</v>
      </c>
      <c r="C18" s="15">
        <f t="shared" si="0"/>
        <v>20000000</v>
      </c>
      <c r="D18" s="15">
        <v>20000000</v>
      </c>
      <c r="E18" s="16"/>
      <c r="F18" s="16"/>
      <c r="G18" s="16"/>
      <c r="H18" s="17"/>
    </row>
    <row r="19" spans="1:8" s="38" customFormat="1" ht="12.75">
      <c r="A19" s="35">
        <v>791100</v>
      </c>
      <c r="B19" s="19" t="s">
        <v>105</v>
      </c>
      <c r="C19" s="36">
        <f t="shared" si="0"/>
        <v>707543194</v>
      </c>
      <c r="D19" s="36">
        <v>707543194</v>
      </c>
      <c r="E19" s="42"/>
      <c r="F19" s="42"/>
      <c r="G19" s="42"/>
      <c r="H19" s="43"/>
    </row>
    <row r="20" spans="1:8" ht="12.75">
      <c r="A20" s="10">
        <v>811100</v>
      </c>
      <c r="B20" s="14" t="s">
        <v>19</v>
      </c>
      <c r="C20" s="15">
        <f t="shared" si="0"/>
        <v>100000</v>
      </c>
      <c r="D20" s="16"/>
      <c r="E20" s="16"/>
      <c r="F20" s="16"/>
      <c r="G20" s="15">
        <v>100000</v>
      </c>
      <c r="H20" s="18"/>
    </row>
    <row r="21" spans="1:8" ht="12.75">
      <c r="A21" s="10">
        <v>822100</v>
      </c>
      <c r="B21" s="14" t="s">
        <v>20</v>
      </c>
      <c r="C21" s="15">
        <f t="shared" si="0"/>
        <v>110000000</v>
      </c>
      <c r="D21" s="16"/>
      <c r="E21" s="16"/>
      <c r="F21" s="16"/>
      <c r="G21" s="15">
        <v>110000000</v>
      </c>
      <c r="H21" s="18"/>
    </row>
    <row r="22" spans="1:8" ht="12.75">
      <c r="A22" s="10"/>
      <c r="B22" s="19" t="s">
        <v>21</v>
      </c>
      <c r="C22" s="20">
        <f>SUM(C12:C21)</f>
        <v>1787259027</v>
      </c>
      <c r="D22" s="21">
        <f>SUM(D12:D21)</f>
        <v>727543194</v>
      </c>
      <c r="E22" s="21">
        <f>SUM(E12:E21)</f>
        <v>1000000</v>
      </c>
      <c r="F22" s="21">
        <f>SUM(F12:F21)</f>
        <v>254786000</v>
      </c>
      <c r="G22" s="21">
        <f>SUM(G12:G21)</f>
        <v>803929833</v>
      </c>
      <c r="H22" s="13"/>
    </row>
    <row r="23" spans="1:8" ht="12.75">
      <c r="A23" s="22"/>
      <c r="B23" s="23"/>
      <c r="C23" s="24"/>
      <c r="D23" s="25"/>
      <c r="E23" s="25"/>
      <c r="F23" s="25"/>
      <c r="G23" s="25"/>
      <c r="H23" s="13"/>
    </row>
    <row r="24" spans="1:8" ht="12.75">
      <c r="A24" s="22"/>
      <c r="B24" s="23"/>
      <c r="C24" s="24"/>
      <c r="D24" s="25"/>
      <c r="E24" s="25"/>
      <c r="F24" s="25"/>
      <c r="G24" s="25"/>
      <c r="H24" s="13"/>
    </row>
    <row r="25" spans="1:8" ht="12.75">
      <c r="A25" s="22"/>
      <c r="B25" s="23"/>
      <c r="C25" s="24"/>
      <c r="D25" s="25"/>
      <c r="E25" s="25"/>
      <c r="F25" s="25"/>
      <c r="G25" s="25"/>
      <c r="H25" s="13"/>
    </row>
    <row r="26" spans="1:8" ht="12.75">
      <c r="A26" s="22"/>
      <c r="B26" s="23"/>
      <c r="C26" s="24"/>
      <c r="D26" s="25"/>
      <c r="E26" s="25"/>
      <c r="F26" s="25"/>
      <c r="G26" s="25"/>
      <c r="H26" s="13"/>
    </row>
    <row r="27" spans="1:8" ht="12.75">
      <c r="A27" s="22"/>
      <c r="B27" s="23"/>
      <c r="C27" s="24"/>
      <c r="D27" s="25"/>
      <c r="E27" s="25"/>
      <c r="F27" s="25"/>
      <c r="G27" s="25"/>
      <c r="H27" s="13"/>
    </row>
    <row r="28" spans="1:8" ht="12.75">
      <c r="A28" s="22"/>
      <c r="B28" s="23"/>
      <c r="C28" s="24"/>
      <c r="D28" s="25"/>
      <c r="E28" s="25"/>
      <c r="F28" s="25"/>
      <c r="G28" s="25"/>
      <c r="H28" s="13"/>
    </row>
    <row r="29" spans="1:8" ht="12.75">
      <c r="A29" s="22"/>
      <c r="B29" s="23"/>
      <c r="C29" s="24"/>
      <c r="D29" s="25"/>
      <c r="E29" s="25"/>
      <c r="F29" s="25"/>
      <c r="G29" s="25"/>
      <c r="H29" s="13"/>
    </row>
    <row r="30" spans="1:8" ht="12.75">
      <c r="A30" s="22"/>
      <c r="B30" s="23"/>
      <c r="C30" s="24"/>
      <c r="D30" s="25"/>
      <c r="E30" s="25"/>
      <c r="F30" s="25"/>
      <c r="G30" s="25"/>
      <c r="H30" s="13"/>
    </row>
    <row r="31" spans="1:8" ht="12.75">
      <c r="A31" s="22"/>
      <c r="B31" s="23"/>
      <c r="C31" s="24"/>
      <c r="D31" s="25"/>
      <c r="E31" s="25"/>
      <c r="F31" s="25"/>
      <c r="G31" s="25"/>
      <c r="H31" s="13"/>
    </row>
    <row r="32" spans="1:8" ht="12.75">
      <c r="A32" s="22"/>
      <c r="B32" s="23"/>
      <c r="C32" s="24"/>
      <c r="D32" s="25"/>
      <c r="E32" s="25"/>
      <c r="F32" s="25"/>
      <c r="G32" s="25"/>
      <c r="H32" s="13"/>
    </row>
    <row r="33" spans="1:8" ht="12.75">
      <c r="A33" s="22"/>
      <c r="B33" s="23"/>
      <c r="C33" s="24"/>
      <c r="D33" s="25"/>
      <c r="E33" s="25"/>
      <c r="F33" s="25"/>
      <c r="G33" s="25"/>
      <c r="H33" s="13"/>
    </row>
    <row r="34" spans="1:8" ht="12.75">
      <c r="A34" s="22"/>
      <c r="B34" s="23"/>
      <c r="C34" s="24"/>
      <c r="D34" s="25"/>
      <c r="E34" s="25"/>
      <c r="F34" s="25"/>
      <c r="G34" s="25"/>
      <c r="H34" s="13"/>
    </row>
    <row r="35" spans="1:8" ht="12.75">
      <c r="A35" s="22"/>
      <c r="B35" s="23"/>
      <c r="C35" s="24"/>
      <c r="D35" s="25"/>
      <c r="E35" s="25"/>
      <c r="F35" s="25"/>
      <c r="G35" s="25"/>
      <c r="H35" s="13"/>
    </row>
    <row r="36" spans="1:8" ht="12.75">
      <c r="A36" s="1"/>
      <c r="B36" s="1"/>
      <c r="D36" s="26"/>
      <c r="E36" s="26"/>
      <c r="F36" s="26"/>
      <c r="G36" s="27"/>
      <c r="H36" s="28"/>
    </row>
    <row r="37" spans="1:8" ht="12.75">
      <c r="A37" s="52" t="s">
        <v>3</v>
      </c>
      <c r="B37" s="52" t="s">
        <v>4</v>
      </c>
      <c r="C37" s="55" t="s">
        <v>22</v>
      </c>
      <c r="D37" s="59"/>
      <c r="E37" s="59"/>
      <c r="F37" s="59"/>
      <c r="G37" s="60"/>
      <c r="H37" s="28"/>
    </row>
    <row r="38" spans="1:8" ht="12.75">
      <c r="A38" s="52"/>
      <c r="B38" s="58"/>
      <c r="C38" s="54" t="s">
        <v>23</v>
      </c>
      <c r="D38" s="55" t="s">
        <v>24</v>
      </c>
      <c r="E38" s="59"/>
      <c r="F38" s="60"/>
      <c r="G38" s="54" t="s">
        <v>7</v>
      </c>
      <c r="H38" s="29"/>
    </row>
    <row r="39" spans="1:8" ht="25.5">
      <c r="A39" s="52"/>
      <c r="B39" s="58"/>
      <c r="C39" s="61"/>
      <c r="D39" s="9" t="s">
        <v>25</v>
      </c>
      <c r="E39" s="9" t="s">
        <v>9</v>
      </c>
      <c r="F39" s="9" t="s">
        <v>10</v>
      </c>
      <c r="G39" s="61"/>
      <c r="H39" s="28"/>
    </row>
    <row r="40" spans="1:8" ht="12.75">
      <c r="A40" s="10">
        <v>1</v>
      </c>
      <c r="B40" s="10">
        <v>2</v>
      </c>
      <c r="C40" s="11" t="s">
        <v>11</v>
      </c>
      <c r="D40" s="12">
        <v>4</v>
      </c>
      <c r="E40" s="12">
        <v>5</v>
      </c>
      <c r="F40" s="12">
        <v>6</v>
      </c>
      <c r="G40" s="12">
        <v>7</v>
      </c>
      <c r="H40" s="13"/>
    </row>
    <row r="41" spans="1:8" ht="12.75">
      <c r="A41" s="10">
        <v>411100</v>
      </c>
      <c r="B41" s="14" t="s">
        <v>26</v>
      </c>
      <c r="C41" s="15">
        <f>D41+E41+F41+G41</f>
        <v>297600000</v>
      </c>
      <c r="D41" s="16">
        <v>4864964</v>
      </c>
      <c r="E41" s="16"/>
      <c r="F41" s="15">
        <v>41714743</v>
      </c>
      <c r="G41" s="15">
        <v>251020293</v>
      </c>
      <c r="H41" s="18"/>
    </row>
    <row r="42" spans="1:8" ht="25.5">
      <c r="A42" s="10">
        <v>412100</v>
      </c>
      <c r="B42" s="14" t="s">
        <v>27</v>
      </c>
      <c r="C42" s="15">
        <f aca="true" t="shared" si="1" ref="C42:C108">D42+E42+F42+G42</f>
        <v>35712000</v>
      </c>
      <c r="D42" s="16">
        <v>585236</v>
      </c>
      <c r="E42" s="16"/>
      <c r="F42" s="15">
        <v>5005564</v>
      </c>
      <c r="G42" s="15">
        <v>30121200</v>
      </c>
      <c r="H42" s="18"/>
    </row>
    <row r="43" spans="1:8" ht="12.75">
      <c r="A43" s="10">
        <v>412200</v>
      </c>
      <c r="B43" s="14" t="s">
        <v>28</v>
      </c>
      <c r="C43" s="15">
        <f t="shared" si="1"/>
        <v>15325999</v>
      </c>
      <c r="D43" s="16">
        <v>252102</v>
      </c>
      <c r="E43" s="16"/>
      <c r="F43" s="15">
        <v>2148030</v>
      </c>
      <c r="G43" s="15">
        <v>12925867</v>
      </c>
      <c r="H43" s="18"/>
    </row>
    <row r="44" spans="1:8" ht="12.75">
      <c r="A44" s="10">
        <v>412300</v>
      </c>
      <c r="B44" s="14" t="s">
        <v>29</v>
      </c>
      <c r="C44" s="15">
        <f t="shared" si="1"/>
        <v>2231999</v>
      </c>
      <c r="D44" s="16">
        <v>36015</v>
      </c>
      <c r="E44" s="16"/>
      <c r="F44" s="15">
        <v>312927</v>
      </c>
      <c r="G44" s="15">
        <v>1883057</v>
      </c>
      <c r="H44" s="18"/>
    </row>
    <row r="45" spans="1:8" ht="25.5">
      <c r="A45" s="10">
        <v>414100</v>
      </c>
      <c r="B45" s="14" t="s">
        <v>30</v>
      </c>
      <c r="C45" s="15">
        <f t="shared" si="1"/>
        <v>2000000</v>
      </c>
      <c r="D45" s="16"/>
      <c r="E45" s="16">
        <v>1000000</v>
      </c>
      <c r="F45" s="16">
        <v>1000000</v>
      </c>
      <c r="G45" s="16"/>
      <c r="H45" s="17"/>
    </row>
    <row r="46" spans="1:8" ht="12.75">
      <c r="A46" s="10">
        <v>414300</v>
      </c>
      <c r="B46" s="14" t="s">
        <v>31</v>
      </c>
      <c r="C46" s="15">
        <f t="shared" si="1"/>
        <v>1000000</v>
      </c>
      <c r="D46" s="16"/>
      <c r="E46" s="16"/>
      <c r="F46" s="15">
        <v>142500</v>
      </c>
      <c r="G46" s="15">
        <v>857500</v>
      </c>
      <c r="H46" s="18"/>
    </row>
    <row r="47" spans="1:8" ht="38.25">
      <c r="A47" s="10">
        <v>414400</v>
      </c>
      <c r="B47" s="14" t="s">
        <v>32</v>
      </c>
      <c r="C47" s="15">
        <f t="shared" si="1"/>
        <v>100000</v>
      </c>
      <c r="D47" s="16"/>
      <c r="E47" s="16"/>
      <c r="F47" s="16"/>
      <c r="G47" s="16">
        <v>100000</v>
      </c>
      <c r="H47" s="17"/>
    </row>
    <row r="48" spans="1:8" ht="12.75">
      <c r="A48" s="10">
        <v>415100</v>
      </c>
      <c r="B48" s="14" t="s">
        <v>33</v>
      </c>
      <c r="C48" s="15">
        <f t="shared" si="1"/>
        <v>14000000</v>
      </c>
      <c r="D48" s="16"/>
      <c r="E48" s="16"/>
      <c r="F48" s="30">
        <v>1995000</v>
      </c>
      <c r="G48" s="31">
        <v>12005000</v>
      </c>
      <c r="H48" s="32"/>
    </row>
    <row r="49" spans="1:8" ht="25.5">
      <c r="A49" s="10">
        <v>416100</v>
      </c>
      <c r="B49" s="14" t="s">
        <v>34</v>
      </c>
      <c r="C49" s="15">
        <f t="shared" si="1"/>
        <v>5000000</v>
      </c>
      <c r="D49" s="16"/>
      <c r="E49" s="16"/>
      <c r="F49" s="15"/>
      <c r="G49" s="15">
        <v>5000000</v>
      </c>
      <c r="H49" s="18"/>
    </row>
    <row r="50" spans="1:8" ht="25.5">
      <c r="A50" s="10">
        <v>421100</v>
      </c>
      <c r="B50" s="14" t="s">
        <v>35</v>
      </c>
      <c r="C50" s="15">
        <f t="shared" si="1"/>
        <v>1000000</v>
      </c>
      <c r="D50" s="16"/>
      <c r="E50" s="16"/>
      <c r="F50" s="15">
        <v>142500</v>
      </c>
      <c r="G50" s="15">
        <v>857500</v>
      </c>
      <c r="H50" s="18"/>
    </row>
    <row r="51" spans="1:8" ht="12.75">
      <c r="A51" s="10">
        <v>421200</v>
      </c>
      <c r="B51" s="14" t="s">
        <v>36</v>
      </c>
      <c r="C51" s="15">
        <f t="shared" si="1"/>
        <v>14400000</v>
      </c>
      <c r="D51" s="16"/>
      <c r="E51" s="16"/>
      <c r="F51" s="15">
        <v>2052000</v>
      </c>
      <c r="G51" s="15">
        <v>12348000</v>
      </c>
      <c r="H51" s="18"/>
    </row>
    <row r="52" spans="1:8" s="38" customFormat="1" ht="12.75">
      <c r="A52" s="35">
        <v>421200</v>
      </c>
      <c r="B52" s="19" t="s">
        <v>76</v>
      </c>
      <c r="C52" s="36">
        <f t="shared" si="1"/>
        <v>18022058</v>
      </c>
      <c r="D52" s="42">
        <v>18022058</v>
      </c>
      <c r="E52" s="42"/>
      <c r="F52" s="36"/>
      <c r="G52" s="36"/>
      <c r="H52" s="37"/>
    </row>
    <row r="53" spans="1:8" ht="12.75">
      <c r="A53" s="10">
        <v>421300</v>
      </c>
      <c r="B53" s="14" t="s">
        <v>37</v>
      </c>
      <c r="C53" s="15">
        <f t="shared" si="1"/>
        <v>2400000</v>
      </c>
      <c r="D53" s="16"/>
      <c r="E53" s="16"/>
      <c r="F53" s="15">
        <v>342000</v>
      </c>
      <c r="G53" s="15">
        <v>2058000</v>
      </c>
      <c r="H53" s="18"/>
    </row>
    <row r="54" spans="1:8" s="38" customFormat="1" ht="12.75">
      <c r="A54" s="35">
        <v>421300</v>
      </c>
      <c r="B54" s="19" t="s">
        <v>77</v>
      </c>
      <c r="C54" s="36">
        <f t="shared" si="1"/>
        <v>1928143</v>
      </c>
      <c r="D54" s="42">
        <v>1928143</v>
      </c>
      <c r="E54" s="42"/>
      <c r="F54" s="36"/>
      <c r="G54" s="36"/>
      <c r="H54" s="37"/>
    </row>
    <row r="55" spans="1:8" ht="12.75">
      <c r="A55" s="10">
        <v>421400</v>
      </c>
      <c r="B55" s="14" t="s">
        <v>38</v>
      </c>
      <c r="C55" s="15">
        <f t="shared" si="1"/>
        <v>5146500</v>
      </c>
      <c r="D55" s="16">
        <v>1400941</v>
      </c>
      <c r="E55" s="16"/>
      <c r="F55" s="15">
        <f>533742+457684</f>
        <v>991426</v>
      </c>
      <c r="G55" s="15">
        <v>2754133</v>
      </c>
      <c r="H55" s="18"/>
    </row>
    <row r="56" spans="1:8" s="38" customFormat="1" ht="12.75">
      <c r="A56" s="35">
        <v>421400</v>
      </c>
      <c r="B56" s="19" t="s">
        <v>78</v>
      </c>
      <c r="C56" s="36">
        <f t="shared" si="1"/>
        <v>4844579</v>
      </c>
      <c r="D56" s="42">
        <v>4844579</v>
      </c>
      <c r="E56" s="42"/>
      <c r="F56" s="36"/>
      <c r="G56" s="36"/>
      <c r="H56" s="37"/>
    </row>
    <row r="57" spans="1:8" ht="12.75">
      <c r="A57" s="10">
        <v>421500</v>
      </c>
      <c r="B57" s="14" t="s">
        <v>39</v>
      </c>
      <c r="C57" s="15">
        <f t="shared" si="1"/>
        <v>1800000</v>
      </c>
      <c r="D57" s="16"/>
      <c r="E57" s="16"/>
      <c r="F57" s="15">
        <v>256500</v>
      </c>
      <c r="G57" s="15">
        <v>1543500</v>
      </c>
      <c r="H57" s="18"/>
    </row>
    <row r="58" spans="1:8" s="38" customFormat="1" ht="12.75">
      <c r="A58" s="35">
        <v>421500</v>
      </c>
      <c r="B58" s="19" t="s">
        <v>79</v>
      </c>
      <c r="C58" s="36">
        <f t="shared" si="1"/>
        <v>2504318</v>
      </c>
      <c r="D58" s="42">
        <v>2504318</v>
      </c>
      <c r="E58" s="42"/>
      <c r="F58" s="36"/>
      <c r="G58" s="36"/>
      <c r="H58" s="37"/>
    </row>
    <row r="59" spans="1:8" ht="12.75">
      <c r="A59" s="10">
        <v>421600</v>
      </c>
      <c r="B59" s="14" t="s">
        <v>40</v>
      </c>
      <c r="C59" s="15">
        <f t="shared" si="1"/>
        <v>420000</v>
      </c>
      <c r="D59" s="16"/>
      <c r="E59" s="16"/>
      <c r="F59" s="16">
        <v>59850</v>
      </c>
      <c r="G59" s="16">
        <v>360150</v>
      </c>
      <c r="H59" s="17"/>
    </row>
    <row r="60" spans="1:8" ht="12.75">
      <c r="A60" s="10">
        <f>422100</f>
        <v>422100</v>
      </c>
      <c r="B60" s="14" t="s">
        <v>41</v>
      </c>
      <c r="C60" s="15">
        <f t="shared" si="1"/>
        <v>16800000</v>
      </c>
      <c r="D60" s="16"/>
      <c r="E60" s="16"/>
      <c r="F60" s="15">
        <v>2394000</v>
      </c>
      <c r="G60" s="15">
        <v>14406000</v>
      </c>
      <c r="H60" s="18"/>
    </row>
    <row r="61" spans="1:8" s="38" customFormat="1" ht="25.5">
      <c r="A61" s="35">
        <f>422100</f>
        <v>422100</v>
      </c>
      <c r="B61" s="19" t="s">
        <v>96</v>
      </c>
      <c r="C61" s="36">
        <f t="shared" si="1"/>
        <v>429693</v>
      </c>
      <c r="D61" s="42">
        <v>429693</v>
      </c>
      <c r="E61" s="42"/>
      <c r="F61" s="36"/>
      <c r="G61" s="36"/>
      <c r="H61" s="37"/>
    </row>
    <row r="62" spans="1:8" ht="25.5">
      <c r="A62" s="10">
        <v>422200</v>
      </c>
      <c r="B62" s="14" t="s">
        <v>42</v>
      </c>
      <c r="C62" s="15">
        <f t="shared" si="1"/>
        <v>200000</v>
      </c>
      <c r="D62" s="16"/>
      <c r="E62" s="16"/>
      <c r="F62" s="15">
        <v>28500</v>
      </c>
      <c r="G62" s="15">
        <v>171500</v>
      </c>
      <c r="H62" s="18"/>
    </row>
    <row r="63" spans="1:8" ht="12.75">
      <c r="A63" s="10">
        <v>422900</v>
      </c>
      <c r="B63" s="14" t="s">
        <v>43</v>
      </c>
      <c r="C63" s="15">
        <f t="shared" si="1"/>
        <v>1008000</v>
      </c>
      <c r="D63" s="16">
        <v>133334</v>
      </c>
      <c r="E63" s="16"/>
      <c r="F63" s="15">
        <v>124640</v>
      </c>
      <c r="G63" s="15">
        <v>750026</v>
      </c>
      <c r="H63" s="18"/>
    </row>
    <row r="64" spans="1:8" s="38" customFormat="1" ht="25.5">
      <c r="A64" s="35">
        <v>422900</v>
      </c>
      <c r="B64" s="19" t="s">
        <v>87</v>
      </c>
      <c r="C64" s="36">
        <f t="shared" si="1"/>
        <v>46768</v>
      </c>
      <c r="D64" s="42">
        <v>46768</v>
      </c>
      <c r="E64" s="42"/>
      <c r="F64" s="36"/>
      <c r="G64" s="36"/>
      <c r="H64" s="37"/>
    </row>
    <row r="65" spans="1:8" ht="12.75">
      <c r="A65" s="10">
        <v>423100</v>
      </c>
      <c r="B65" s="14" t="s">
        <v>44</v>
      </c>
      <c r="C65" s="15">
        <f t="shared" si="1"/>
        <v>500000</v>
      </c>
      <c r="D65" s="16"/>
      <c r="E65" s="16"/>
      <c r="F65" s="15">
        <v>71250</v>
      </c>
      <c r="G65" s="15">
        <v>428750</v>
      </c>
      <c r="H65" s="18"/>
    </row>
    <row r="66" spans="1:8" ht="12.75">
      <c r="A66" s="10">
        <v>423200</v>
      </c>
      <c r="B66" s="14" t="s">
        <v>45</v>
      </c>
      <c r="C66" s="15">
        <f t="shared" si="1"/>
        <v>1069600</v>
      </c>
      <c r="D66" s="16">
        <v>583334</v>
      </c>
      <c r="E66" s="16"/>
      <c r="F66" s="15">
        <f>69293+59419</f>
        <v>128712</v>
      </c>
      <c r="G66" s="15">
        <v>357554</v>
      </c>
      <c r="H66" s="18"/>
    </row>
    <row r="67" spans="1:8" s="38" customFormat="1" ht="12.75">
      <c r="A67" s="35">
        <v>423200</v>
      </c>
      <c r="B67" s="19" t="s">
        <v>95</v>
      </c>
      <c r="C67" s="36">
        <f t="shared" si="1"/>
        <v>980921</v>
      </c>
      <c r="D67" s="42">
        <v>980921</v>
      </c>
      <c r="E67" s="42"/>
      <c r="F67" s="36"/>
      <c r="G67" s="36"/>
      <c r="H67" s="37"/>
    </row>
    <row r="68" spans="1:8" ht="25.5">
      <c r="A68" s="10">
        <v>423300</v>
      </c>
      <c r="B68" s="14" t="s">
        <v>46</v>
      </c>
      <c r="C68" s="15">
        <f t="shared" si="1"/>
        <v>1859504</v>
      </c>
      <c r="D68" s="16">
        <v>549587</v>
      </c>
      <c r="E68" s="16"/>
      <c r="F68" s="15">
        <f>186663+160064</f>
        <v>346727</v>
      </c>
      <c r="G68" s="15">
        <v>963190</v>
      </c>
      <c r="H68" s="18"/>
    </row>
    <row r="69" spans="1:8" s="38" customFormat="1" ht="25.5">
      <c r="A69" s="35">
        <v>423300</v>
      </c>
      <c r="B69" s="19" t="s">
        <v>80</v>
      </c>
      <c r="C69" s="36">
        <f t="shared" si="1"/>
        <v>78817</v>
      </c>
      <c r="D69" s="42">
        <v>78817</v>
      </c>
      <c r="E69" s="42"/>
      <c r="F69" s="36"/>
      <c r="G69" s="36"/>
      <c r="H69" s="37"/>
    </row>
    <row r="70" spans="1:8" ht="12.75">
      <c r="A70" s="10">
        <v>423400</v>
      </c>
      <c r="B70" s="14" t="s">
        <v>47</v>
      </c>
      <c r="C70" s="15">
        <f t="shared" si="1"/>
        <v>342000</v>
      </c>
      <c r="D70" s="16"/>
      <c r="E70" s="16"/>
      <c r="F70" s="15">
        <v>48735</v>
      </c>
      <c r="G70" s="15">
        <v>293265</v>
      </c>
      <c r="H70" s="18"/>
    </row>
    <row r="71" spans="1:8" s="38" customFormat="1" ht="12.75">
      <c r="A71" s="35">
        <v>423400</v>
      </c>
      <c r="B71" s="19" t="s">
        <v>81</v>
      </c>
      <c r="C71" s="36">
        <f t="shared" si="1"/>
        <v>508957</v>
      </c>
      <c r="D71" s="42">
        <v>508957</v>
      </c>
      <c r="E71" s="42"/>
      <c r="F71" s="36"/>
      <c r="G71" s="36"/>
      <c r="H71" s="37"/>
    </row>
    <row r="72" spans="1:8" ht="12.75">
      <c r="A72" s="10">
        <v>423500</v>
      </c>
      <c r="B72" s="14" t="s">
        <v>48</v>
      </c>
      <c r="C72" s="15">
        <f t="shared" si="1"/>
        <v>2000000</v>
      </c>
      <c r="D72" s="16"/>
      <c r="E72" s="16"/>
      <c r="F72" s="15">
        <v>285000</v>
      </c>
      <c r="G72" s="15">
        <v>1715000</v>
      </c>
      <c r="H72" s="18"/>
    </row>
    <row r="73" spans="1:8" ht="12.75">
      <c r="A73" s="10">
        <v>423600</v>
      </c>
      <c r="B73" s="14" t="s">
        <v>49</v>
      </c>
      <c r="C73" s="15">
        <f t="shared" si="1"/>
        <v>360000</v>
      </c>
      <c r="D73" s="16">
        <v>250000</v>
      </c>
      <c r="E73" s="16"/>
      <c r="F73" s="16">
        <f>15675+13441</f>
        <v>29116</v>
      </c>
      <c r="G73" s="16">
        <v>80884</v>
      </c>
      <c r="H73" s="17"/>
    </row>
    <row r="74" spans="1:8" ht="12.75">
      <c r="A74" s="10">
        <v>423700</v>
      </c>
      <c r="B74" s="14" t="s">
        <v>50</v>
      </c>
      <c r="C74" s="15">
        <f t="shared" si="1"/>
        <v>240000</v>
      </c>
      <c r="D74" s="16"/>
      <c r="E74" s="16"/>
      <c r="F74" s="16"/>
      <c r="G74" s="16">
        <v>240000</v>
      </c>
      <c r="H74" s="17"/>
    </row>
    <row r="75" spans="1:8" s="38" customFormat="1" ht="12.75">
      <c r="A75" s="35">
        <v>423700</v>
      </c>
      <c r="B75" s="19" t="s">
        <v>82</v>
      </c>
      <c r="C75" s="36">
        <f t="shared" si="1"/>
        <v>832</v>
      </c>
      <c r="D75" s="42">
        <v>832</v>
      </c>
      <c r="E75" s="42"/>
      <c r="F75" s="42"/>
      <c r="G75" s="42"/>
      <c r="H75" s="43"/>
    </row>
    <row r="76" spans="1:8" ht="12.75">
      <c r="A76" s="10">
        <v>423900</v>
      </c>
      <c r="B76" s="14" t="s">
        <v>51</v>
      </c>
      <c r="C76" s="15">
        <f t="shared" si="1"/>
        <v>8064000</v>
      </c>
      <c r="D76" s="16"/>
      <c r="E76" s="16"/>
      <c r="F76" s="15">
        <v>1149120</v>
      </c>
      <c r="G76" s="15">
        <v>6914880</v>
      </c>
      <c r="H76" s="18"/>
    </row>
    <row r="77" spans="1:8" s="38" customFormat="1" ht="12.75">
      <c r="A77" s="35">
        <v>423900</v>
      </c>
      <c r="B77" s="19" t="s">
        <v>83</v>
      </c>
      <c r="C77" s="36">
        <f t="shared" si="1"/>
        <v>10337460</v>
      </c>
      <c r="D77" s="42">
        <v>10337460</v>
      </c>
      <c r="E77" s="42"/>
      <c r="F77" s="36"/>
      <c r="G77" s="36"/>
      <c r="H77" s="37"/>
    </row>
    <row r="78" spans="1:8" ht="12.75">
      <c r="A78" s="10">
        <v>424300</v>
      </c>
      <c r="B78" s="14" t="s">
        <v>52</v>
      </c>
      <c r="C78" s="15">
        <f t="shared" si="1"/>
        <v>410000</v>
      </c>
      <c r="D78" s="16">
        <v>341667</v>
      </c>
      <c r="E78" s="16"/>
      <c r="F78" s="16">
        <v>9737</v>
      </c>
      <c r="G78" s="16">
        <v>58596</v>
      </c>
      <c r="H78" s="17"/>
    </row>
    <row r="79" spans="1:8" s="38" customFormat="1" ht="12.75">
      <c r="A79" s="35">
        <v>424300</v>
      </c>
      <c r="B79" s="19" t="s">
        <v>84</v>
      </c>
      <c r="C79" s="36">
        <f t="shared" si="1"/>
        <v>83847</v>
      </c>
      <c r="D79" s="42">
        <v>83847</v>
      </c>
      <c r="E79" s="42"/>
      <c r="F79" s="42"/>
      <c r="G79" s="42"/>
      <c r="H79" s="43"/>
    </row>
    <row r="80" spans="1:8" ht="25.5">
      <c r="A80" s="10">
        <v>424600</v>
      </c>
      <c r="B80" s="14" t="s">
        <v>53</v>
      </c>
      <c r="C80" s="15">
        <f t="shared" si="1"/>
        <v>240000</v>
      </c>
      <c r="D80" s="16"/>
      <c r="E80" s="16"/>
      <c r="F80" s="15">
        <v>34200</v>
      </c>
      <c r="G80" s="15">
        <v>205800</v>
      </c>
      <c r="H80" s="18"/>
    </row>
    <row r="81" spans="1:8" s="38" customFormat="1" ht="25.5">
      <c r="A81" s="35">
        <v>424600</v>
      </c>
      <c r="B81" s="19" t="s">
        <v>85</v>
      </c>
      <c r="C81" s="36">
        <f t="shared" si="1"/>
        <v>79200</v>
      </c>
      <c r="D81" s="42">
        <v>79200</v>
      </c>
      <c r="E81" s="42"/>
      <c r="F81" s="36"/>
      <c r="G81" s="36"/>
      <c r="H81" s="37"/>
    </row>
    <row r="82" spans="1:8" ht="25.5">
      <c r="A82" s="10">
        <v>424900</v>
      </c>
      <c r="B82" s="14" t="s">
        <v>54</v>
      </c>
      <c r="C82" s="15">
        <f>D82+E82+F82+G82</f>
        <v>37687901</v>
      </c>
      <c r="D82" s="16">
        <v>7937918</v>
      </c>
      <c r="E82" s="16"/>
      <c r="F82" s="30">
        <f>4239373+3635262</f>
        <v>7874635</v>
      </c>
      <c r="G82" s="31">
        <v>21875348</v>
      </c>
      <c r="H82" s="32"/>
    </row>
    <row r="83" spans="1:8" s="38" customFormat="1" ht="25.5">
      <c r="A83" s="35">
        <v>424900</v>
      </c>
      <c r="B83" s="19" t="s">
        <v>86</v>
      </c>
      <c r="C83" s="36">
        <f>D83+E83+F83+G83</f>
        <v>8345957</v>
      </c>
      <c r="D83" s="42">
        <v>8345957</v>
      </c>
      <c r="E83" s="42"/>
      <c r="F83" s="49"/>
      <c r="G83" s="50"/>
      <c r="H83" s="51"/>
    </row>
    <row r="84" spans="1:8" ht="25.5">
      <c r="A84" s="10">
        <v>425100</v>
      </c>
      <c r="B84" s="14" t="s">
        <v>55</v>
      </c>
      <c r="C84" s="15">
        <f t="shared" si="1"/>
        <v>7260000</v>
      </c>
      <c r="D84" s="16"/>
      <c r="E84" s="16"/>
      <c r="F84" s="33"/>
      <c r="G84" s="34">
        <v>7260000</v>
      </c>
      <c r="H84" s="18"/>
    </row>
    <row r="85" spans="1:8" s="38" customFormat="1" ht="25.5">
      <c r="A85" s="35">
        <v>425100</v>
      </c>
      <c r="B85" s="19" t="s">
        <v>88</v>
      </c>
      <c r="C85" s="36">
        <f t="shared" si="1"/>
        <v>108317</v>
      </c>
      <c r="D85" s="42">
        <v>108317</v>
      </c>
      <c r="E85" s="42"/>
      <c r="F85" s="44"/>
      <c r="G85" s="45"/>
      <c r="H85" s="37"/>
    </row>
    <row r="86" spans="1:8" ht="12.75">
      <c r="A86" s="10">
        <v>425200</v>
      </c>
      <c r="B86" s="14" t="s">
        <v>56</v>
      </c>
      <c r="C86" s="15">
        <f t="shared" si="1"/>
        <v>22598400</v>
      </c>
      <c r="D86" s="16"/>
      <c r="E86" s="16"/>
      <c r="F86" s="33"/>
      <c r="G86" s="34">
        <v>22598400</v>
      </c>
      <c r="H86" s="18"/>
    </row>
    <row r="87" spans="1:8" s="38" customFormat="1" ht="25.5">
      <c r="A87" s="35">
        <v>425200</v>
      </c>
      <c r="B87" s="19" t="s">
        <v>89</v>
      </c>
      <c r="C87" s="36">
        <f t="shared" si="1"/>
        <v>5086957</v>
      </c>
      <c r="D87" s="42">
        <v>5086957</v>
      </c>
      <c r="E87" s="42"/>
      <c r="F87" s="44"/>
      <c r="G87" s="45"/>
      <c r="H87" s="37"/>
    </row>
    <row r="88" spans="1:8" ht="12.75">
      <c r="A88" s="10">
        <v>426100</v>
      </c>
      <c r="B88" s="14" t="s">
        <v>57</v>
      </c>
      <c r="C88" s="15">
        <f t="shared" si="1"/>
        <v>5912196</v>
      </c>
      <c r="D88" s="16">
        <v>172469</v>
      </c>
      <c r="E88" s="16"/>
      <c r="F88" s="15">
        <f>817911+701359</f>
        <v>1519270</v>
      </c>
      <c r="G88" s="15">
        <v>4220457</v>
      </c>
      <c r="H88" s="18"/>
    </row>
    <row r="89" spans="1:8" s="38" customFormat="1" ht="25.5">
      <c r="A89" s="35">
        <v>426100</v>
      </c>
      <c r="B89" s="19" t="s">
        <v>90</v>
      </c>
      <c r="C89" s="36">
        <f t="shared" si="1"/>
        <v>1400571</v>
      </c>
      <c r="D89" s="42">
        <v>1400571</v>
      </c>
      <c r="E89" s="42"/>
      <c r="F89" s="36"/>
      <c r="G89" s="36"/>
      <c r="H89" s="37"/>
    </row>
    <row r="90" spans="1:8" ht="25.5">
      <c r="A90" s="10">
        <v>426300</v>
      </c>
      <c r="B90" s="14" t="s">
        <v>58</v>
      </c>
      <c r="C90" s="15">
        <f t="shared" si="1"/>
        <v>938400</v>
      </c>
      <c r="D90" s="16"/>
      <c r="E90" s="16"/>
      <c r="F90" s="15">
        <v>133722</v>
      </c>
      <c r="G90" s="15">
        <v>804678</v>
      </c>
      <c r="H90" s="18"/>
    </row>
    <row r="91" spans="1:8" s="38" customFormat="1" ht="25.5">
      <c r="A91" s="35">
        <v>426300</v>
      </c>
      <c r="B91" s="19" t="s">
        <v>98</v>
      </c>
      <c r="C91" s="36">
        <f t="shared" si="1"/>
        <v>177945</v>
      </c>
      <c r="D91" s="42">
        <v>177945</v>
      </c>
      <c r="E91" s="42"/>
      <c r="F91" s="36"/>
      <c r="G91" s="36"/>
      <c r="H91" s="37"/>
    </row>
    <row r="92" spans="1:8" ht="12.75">
      <c r="A92" s="10">
        <v>426400</v>
      </c>
      <c r="B92" s="14" t="s">
        <v>59</v>
      </c>
      <c r="C92" s="15">
        <f t="shared" si="1"/>
        <v>14400000</v>
      </c>
      <c r="D92" s="16"/>
      <c r="E92" s="16"/>
      <c r="F92" s="15">
        <v>2052000</v>
      </c>
      <c r="G92" s="15">
        <v>12348000</v>
      </c>
      <c r="H92" s="18"/>
    </row>
    <row r="93" spans="1:8" s="38" customFormat="1" ht="12.75">
      <c r="A93" s="35">
        <v>426400</v>
      </c>
      <c r="B93" s="19" t="s">
        <v>99</v>
      </c>
      <c r="C93" s="36">
        <f t="shared" si="1"/>
        <v>1822390</v>
      </c>
      <c r="D93" s="42">
        <v>1822390</v>
      </c>
      <c r="E93" s="42"/>
      <c r="F93" s="36"/>
      <c r="G93" s="36"/>
      <c r="H93" s="37"/>
    </row>
    <row r="94" spans="1:8" ht="12.75">
      <c r="A94" s="10">
        <v>426700</v>
      </c>
      <c r="B94" s="14" t="s">
        <v>60</v>
      </c>
      <c r="C94" s="15">
        <f t="shared" si="1"/>
        <v>521981417</v>
      </c>
      <c r="D94" s="16">
        <v>2118850</v>
      </c>
      <c r="E94" s="16"/>
      <c r="F94" s="15">
        <v>180019856</v>
      </c>
      <c r="G94" s="15">
        <v>339842711</v>
      </c>
      <c r="H94" s="18"/>
    </row>
    <row r="95" spans="1:8" s="38" customFormat="1" ht="25.5">
      <c r="A95" s="35">
        <v>426700</v>
      </c>
      <c r="B95" s="19" t="s">
        <v>100</v>
      </c>
      <c r="C95" s="36">
        <f t="shared" si="1"/>
        <v>580335969</v>
      </c>
      <c r="D95" s="42">
        <f>577815515+3647936-1127482</f>
        <v>580335969</v>
      </c>
      <c r="E95" s="42"/>
      <c r="F95" s="36"/>
      <c r="G95" s="36"/>
      <c r="H95" s="37"/>
    </row>
    <row r="96" spans="1:8" ht="25.5">
      <c r="A96" s="10">
        <v>426800</v>
      </c>
      <c r="B96" s="14" t="s">
        <v>61</v>
      </c>
      <c r="C96" s="15">
        <f t="shared" si="1"/>
        <v>8976992</v>
      </c>
      <c r="D96" s="16"/>
      <c r="E96" s="16"/>
      <c r="F96" s="15">
        <v>1279222</v>
      </c>
      <c r="G96" s="15">
        <v>7697770</v>
      </c>
      <c r="H96" s="18"/>
    </row>
    <row r="97" spans="1:8" s="38" customFormat="1" ht="25.5">
      <c r="A97" s="35">
        <v>426800</v>
      </c>
      <c r="B97" s="19" t="s">
        <v>104</v>
      </c>
      <c r="C97" s="36">
        <f t="shared" si="1"/>
        <v>7913184</v>
      </c>
      <c r="D97" s="42">
        <v>7913184</v>
      </c>
      <c r="E97" s="42"/>
      <c r="F97" s="36"/>
      <c r="G97" s="36"/>
      <c r="H97" s="37"/>
    </row>
    <row r="98" spans="1:8" ht="12.75">
      <c r="A98" s="10">
        <v>426900</v>
      </c>
      <c r="B98" s="14" t="s">
        <v>62</v>
      </c>
      <c r="C98" s="15">
        <f t="shared" si="1"/>
        <v>7480826</v>
      </c>
      <c r="D98" s="16"/>
      <c r="E98" s="16"/>
      <c r="F98" s="15">
        <v>1066018</v>
      </c>
      <c r="G98" s="15">
        <v>6414808</v>
      </c>
      <c r="H98" s="18"/>
    </row>
    <row r="99" spans="1:8" s="38" customFormat="1" ht="25.5">
      <c r="A99" s="35">
        <v>426900</v>
      </c>
      <c r="B99" s="19" t="s">
        <v>103</v>
      </c>
      <c r="C99" s="36">
        <f t="shared" si="1"/>
        <v>19405</v>
      </c>
      <c r="D99" s="42">
        <v>19405</v>
      </c>
      <c r="E99" s="42"/>
      <c r="F99" s="36"/>
      <c r="G99" s="36"/>
      <c r="H99" s="37"/>
    </row>
    <row r="100" spans="1:8" ht="12.75">
      <c r="A100" s="10">
        <v>444100</v>
      </c>
      <c r="B100" s="14" t="s">
        <v>63</v>
      </c>
      <c r="C100" s="15">
        <f t="shared" si="1"/>
        <v>200000</v>
      </c>
      <c r="D100" s="16"/>
      <c r="E100" s="16"/>
      <c r="F100" s="15">
        <v>28500</v>
      </c>
      <c r="G100" s="15">
        <v>171500</v>
      </c>
      <c r="H100" s="18"/>
    </row>
    <row r="101" spans="1:8" ht="12.75">
      <c r="A101" s="10">
        <v>444200</v>
      </c>
      <c r="B101" s="14" t="s">
        <v>64</v>
      </c>
      <c r="C101" s="15">
        <f t="shared" si="1"/>
        <v>50000000</v>
      </c>
      <c r="D101" s="16">
        <v>50000000</v>
      </c>
      <c r="E101" s="16"/>
      <c r="F101" s="15"/>
      <c r="G101" s="15"/>
      <c r="H101" s="18"/>
    </row>
    <row r="102" spans="1:8" ht="12.75">
      <c r="A102" s="10">
        <v>482100</v>
      </c>
      <c r="B102" s="14" t="s">
        <v>65</v>
      </c>
      <c r="C102" s="15">
        <f t="shared" si="1"/>
        <v>30000</v>
      </c>
      <c r="D102" s="16"/>
      <c r="E102" s="16"/>
      <c r="F102" s="15"/>
      <c r="G102" s="15">
        <v>30000</v>
      </c>
      <c r="H102" s="18"/>
    </row>
    <row r="103" spans="1:8" ht="12.75">
      <c r="A103" s="10">
        <v>482200</v>
      </c>
      <c r="B103" s="14" t="s">
        <v>66</v>
      </c>
      <c r="C103" s="15">
        <f t="shared" si="1"/>
        <v>5000000</v>
      </c>
      <c r="D103" s="16"/>
      <c r="E103" s="16"/>
      <c r="F103" s="15"/>
      <c r="G103" s="15">
        <v>5000000</v>
      </c>
      <c r="H103" s="18"/>
    </row>
    <row r="104" spans="1:8" ht="12.75">
      <c r="A104" s="10">
        <v>512200</v>
      </c>
      <c r="B104" s="14" t="s">
        <v>67</v>
      </c>
      <c r="C104" s="15">
        <f t="shared" si="1"/>
        <v>16012899</v>
      </c>
      <c r="D104" s="16">
        <v>773583</v>
      </c>
      <c r="E104" s="16"/>
      <c r="F104" s="15"/>
      <c r="G104" s="15">
        <v>15239316</v>
      </c>
      <c r="H104" s="18"/>
    </row>
    <row r="105" spans="1:8" s="38" customFormat="1" ht="12.75">
      <c r="A105" s="35">
        <v>512200</v>
      </c>
      <c r="B105" s="19" t="s">
        <v>97</v>
      </c>
      <c r="C105" s="36">
        <f t="shared" si="1"/>
        <v>1885646</v>
      </c>
      <c r="D105" s="42">
        <v>1885646</v>
      </c>
      <c r="E105" s="42"/>
      <c r="F105" s="36"/>
      <c r="G105" s="36"/>
      <c r="H105" s="37"/>
    </row>
    <row r="106" spans="1:8" ht="12.75">
      <c r="A106" s="10">
        <v>515100</v>
      </c>
      <c r="B106" s="14" t="s">
        <v>68</v>
      </c>
      <c r="C106" s="15">
        <f t="shared" si="1"/>
        <v>7200</v>
      </c>
      <c r="D106" s="16"/>
      <c r="E106" s="16"/>
      <c r="F106" s="16"/>
      <c r="G106" s="16">
        <v>7200</v>
      </c>
      <c r="H106" s="17"/>
    </row>
    <row r="107" spans="1:8" s="38" customFormat="1" ht="25.5">
      <c r="A107" s="35">
        <v>522300</v>
      </c>
      <c r="B107" s="19" t="s">
        <v>102</v>
      </c>
      <c r="C107" s="36">
        <f t="shared" si="1"/>
        <v>10545503</v>
      </c>
      <c r="D107" s="42">
        <v>10545503</v>
      </c>
      <c r="E107" s="42"/>
      <c r="F107" s="42"/>
      <c r="G107" s="42"/>
      <c r="H107" s="43"/>
    </row>
    <row r="108" spans="1:8" s="38" customFormat="1" ht="12.75">
      <c r="A108" s="35">
        <v>512500</v>
      </c>
      <c r="B108" s="19" t="s">
        <v>101</v>
      </c>
      <c r="C108" s="36">
        <f t="shared" si="1"/>
        <v>55757</v>
      </c>
      <c r="D108" s="42">
        <v>55757</v>
      </c>
      <c r="E108" s="42"/>
      <c r="F108" s="42"/>
      <c r="G108" s="42"/>
      <c r="H108" s="43"/>
    </row>
    <row r="109" spans="1:8" s="38" customFormat="1" ht="12.75">
      <c r="A109" s="35"/>
      <c r="B109" s="19" t="s">
        <v>69</v>
      </c>
      <c r="C109" s="36">
        <f>SUM(C41:C108)</f>
        <v>1787259027</v>
      </c>
      <c r="D109" s="36">
        <f>SUM(D41:D108)</f>
        <v>727543194</v>
      </c>
      <c r="E109" s="36">
        <f>SUM(E41:E108)</f>
        <v>1000000</v>
      </c>
      <c r="F109" s="36">
        <f>SUM(F41:F108)</f>
        <v>254786000</v>
      </c>
      <c r="G109" s="36">
        <f>SUM(G41:G108)</f>
        <v>803929833</v>
      </c>
      <c r="H109" s="37"/>
    </row>
    <row r="110" spans="1:8" ht="12.75">
      <c r="A110" s="22"/>
      <c r="B110" s="23"/>
      <c r="C110" s="39"/>
      <c r="D110" s="39"/>
      <c r="E110" s="39"/>
      <c r="F110" s="39"/>
      <c r="G110" s="39"/>
      <c r="H110" s="18"/>
    </row>
    <row r="111" spans="1:8" ht="12.75">
      <c r="A111" s="22"/>
      <c r="B111" s="23"/>
      <c r="C111" s="39"/>
      <c r="D111" s="39"/>
      <c r="E111" s="39"/>
      <c r="F111" s="39"/>
      <c r="G111" s="39"/>
      <c r="H111" s="18"/>
    </row>
    <row r="112" spans="1:8" ht="12.75">
      <c r="A112" s="22"/>
      <c r="B112" s="23"/>
      <c r="C112" s="39"/>
      <c r="D112" s="39"/>
      <c r="E112" s="39"/>
      <c r="F112" s="39"/>
      <c r="G112" s="39"/>
      <c r="H112" s="18"/>
    </row>
    <row r="113" spans="1:8" ht="12.75">
      <c r="A113" s="22"/>
      <c r="B113" s="5" t="s">
        <v>70</v>
      </c>
      <c r="C113" s="39"/>
      <c r="D113" s="39"/>
      <c r="E113" s="39"/>
      <c r="F113" s="39"/>
      <c r="G113" s="39"/>
      <c r="H113" s="18"/>
    </row>
    <row r="114" spans="1:8" ht="12.75">
      <c r="A114" s="22"/>
      <c r="B114" s="5" t="s">
        <v>71</v>
      </c>
      <c r="C114" s="39"/>
      <c r="D114" s="39"/>
      <c r="E114" s="39"/>
      <c r="F114" s="39"/>
      <c r="G114" s="39"/>
      <c r="H114" s="18"/>
    </row>
    <row r="115" spans="4:8" ht="12.75">
      <c r="D115" s="2"/>
      <c r="E115" s="2"/>
      <c r="F115" s="2"/>
      <c r="G115" s="2"/>
      <c r="H115" s="40"/>
    </row>
    <row r="116" spans="3:8" ht="12.75">
      <c r="C116" s="39"/>
      <c r="D116" s="41"/>
      <c r="E116" s="41"/>
      <c r="F116" s="41" t="s">
        <v>72</v>
      </c>
      <c r="G116" s="41"/>
      <c r="H116" s="32"/>
    </row>
    <row r="117" spans="3:8" ht="12.75">
      <c r="C117" s="39"/>
      <c r="D117" s="41"/>
      <c r="E117" s="41"/>
      <c r="F117" s="41" t="s">
        <v>73</v>
      </c>
      <c r="G117" s="41"/>
      <c r="H117" s="32"/>
    </row>
    <row r="118" spans="3:8" ht="12.75">
      <c r="C118" s="24"/>
      <c r="D118" s="41"/>
      <c r="E118" s="41"/>
      <c r="F118" s="41"/>
      <c r="G118" s="41"/>
      <c r="H118" s="32"/>
    </row>
    <row r="119" spans="3:8" ht="12.75">
      <c r="C119" s="39"/>
      <c r="D119" s="41"/>
      <c r="E119" s="41"/>
      <c r="F119" s="41"/>
      <c r="G119" s="41"/>
      <c r="H119" s="32"/>
    </row>
  </sheetData>
  <sheetProtection/>
  <mergeCells count="12">
    <mergeCell ref="A8:A10"/>
    <mergeCell ref="B8:B10"/>
    <mergeCell ref="C8:C10"/>
    <mergeCell ref="D8:G8"/>
    <mergeCell ref="D9:F9"/>
    <mergeCell ref="G9:G10"/>
    <mergeCell ref="A37:A39"/>
    <mergeCell ref="B37:B39"/>
    <mergeCell ref="C37:G37"/>
    <mergeCell ref="C38:C39"/>
    <mergeCell ref="D38:F38"/>
    <mergeCell ref="G38:G39"/>
  </mergeCells>
  <dataValidations count="1">
    <dataValidation type="whole" allowBlank="1" showErrorMessage="1" errorTitle="Upozorenje" error="Niste uneli korektnu vrednost!&#10;Ponovite unos." sqref="F106:H108 D22:H35 E18:F21 G15:H19 E16:E17 F16 D20:D21 E14:F15 D14:D17 D12:H13 F45:H45 D41:E108 F47:H47 F78:H79 F73:H75 F59:H59">
      <formula1>0</formula1>
      <formula2>999999999</formula2>
    </dataValidation>
  </dataValidation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tanja1</cp:lastModifiedBy>
  <cp:lastPrinted>2018-02-07T10:24:47Z</cp:lastPrinted>
  <dcterms:created xsi:type="dcterms:W3CDTF">2018-01-26T11:20:53Z</dcterms:created>
  <dcterms:modified xsi:type="dcterms:W3CDTF">2018-04-11T11:07:01Z</dcterms:modified>
  <cp:category/>
  <cp:version/>
  <cp:contentType/>
  <cp:contentStatus/>
</cp:coreProperties>
</file>